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ee42025d1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 Pipeline" sheetId="1" r:id="R5ed361a7f0e642b0"/>
  </x:sheets>
</x:workbook>
</file>

<file path=xl/sharedStrings.xml><?xml version="1.0" encoding="utf-8"?>
<x:sst xmlns:x="http://schemas.openxmlformats.org/spreadsheetml/2006/main">
  <x:si>
    <x:t xml:space="preserve">Forecast Controls</x:t>
  </x:si>
  <x:si>
    <x:t xml:space="preserve">As-of Date</x:t>
  </x:si>
  <x:si>
    <x:t xml:space="preserve">TOTAL OPEN PIPELINE</x:t>
  </x:si>
  <x:si>
    <x:t xml:space="preserve">WEIGHTED OPEN PIPELINE</x:t>
  </x:si>
  <x:si>
    <x:t xml:space="preserve">HORIZON FORECAST</x:t>
  </x:si>
  <x:si>
    <x:t xml:space="preserve">PIPELINE COVERAGE</x:t>
  </x:si>
  <x:si>
    <x:t xml:space="preserve">Forecast Horizon</x:t>
  </x:si>
  <x:si>
    <x:t xml:space="preserve">Quarter Target</x:t>
  </x:si>
  <x:si>
    <x:t xml:space="preserve">Stale Threshold</x:t>
  </x:si>
  <x:si>
    <x:t xml:space="preserve">WIN RATE</x:t>
  </x:si>
  <x:si>
    <x:t xml:space="preserve">AVG. SALES CYCLE</x:t>
  </x:si>
  <x:si>
    <x:t xml:space="preserve">OPEN DEALS</x:t>
  </x:si>
  <x:si>
    <x:t xml:space="preserve">STALE OPEN DEALS</x:t>
  </x:si>
  <x:si>
    <x:t xml:space="preserve">Stage</x:t>
  </x:si>
  <x:si>
    <x:t xml:space="preserve">Probability</x:t>
  </x:si>
  <x:si>
    <x:t xml:space="preserve">Discovery</x:t>
  </x:si>
  <x:si>
    <x:t xml:space="preserve">Qualification</x:t>
  </x:si>
  <x:si>
    <x:t xml:space="preserve">Solution Fit</x:t>
  </x:si>
  <x:si>
    <x:t xml:space="preserve">Technical Validation</x:t>
  </x:si>
  <x:si>
    <x:t xml:space="preserve">Deal Size</x:t>
  </x:si>
  <x:si>
    <x:t xml:space="preserve">Forecast Category</x:t>
  </x:si>
  <x:si>
    <x:t xml:space="preserve">Expected Close Date</x:t>
  </x:si>
  <x:si>
    <x:t xml:space="preserve">Days in Stage</x:t>
  </x:si>
  <x:si>
    <x:t xml:space="preserve">Stale Flag</x:t>
  </x:si>
  <x:si>
    <x:t xml:space="preserve">Next Step</x:t>
  </x:si>
  <x:si>
    <x:t xml:space="preserve">Lead Source</x:t>
  </x:si>
  <x:si>
    <x:t xml:space="preserve">Risk Status</x:t>
  </x:si>
  <x:si>
    <x:t xml:space="preserve">Weighted Amount</x:t>
  </x:si>
  <x:si>
    <x:t xml:space="preserve">Proposal</x:t>
  </x:si>
  <x:si>
    <x:t xml:space="preserve">Negotiation</x:t>
  </x:si>
  <x:si>
    <x:t xml:space="preserve">Closed Won</x:t>
  </x:si>
  <x:si>
    <x:t xml:space="preserve">Closed Lost</x:t>
  </x:si>
  <x:si>
    <x:t xml:space="preserve">Capacity Status</x:t>
  </x:si>
  <x:si>
    <x:t xml:space="preserve">Used Deal Rows</x:t>
  </x:si>
  <x:si>
    <x:t xml:space="preserve">Remaining Capacity</x:t>
  </x:si>
  <x:si>
    <x:t xml:space="preserve">Capacity Contract</x:t>
  </x:si>
</x:sst>
</file>

<file path=xl/styles.xml><?xml version="1.0" encoding="utf-8"?>
<x:styleSheet xmlns:x="http://schemas.openxmlformats.org/spreadsheetml/2006/main">
  <x:numFmts count="6">
    <x:numFmt numFmtId="164" formatCode="mmm\ d\,\ yyyy"/>
    <x:numFmt numFmtId="165" formatCode="0\ &quot;days&quot;"/>
    <x:numFmt numFmtId="166" formatCode="\$#,##0;[Red]\(\$#,##0\);\-"/>
    <x:numFmt numFmtId="167" formatCode="0.0\x"/>
    <x:numFmt numFmtId="168" formatCode="0%;[Red]\(0%\);\-"/>
    <x:numFmt numFmtId="169" formatCode="#,##0;[Red]\(#,##0\);\-"/>
  </x:numFmts>
  <x:fonts count="13">
    <x:font>
      <x:sz val="11"/>
      <x:color rgb="FF000000"/>
      <x:name val="Aptos Narrow"/>
    </x:font>
    <x:font>
      <x:b/>
      <x:sz val="14"/>
      <x:color rgb="FFFFFFFF"/>
      <x:name val="Arial"/>
    </x:font>
    <x:font>
      <x:sz val="11"/>
      <x:name val="Aptos Narrow"/>
    </x:font>
    <x:font>
      <x:sz val="11"/>
      <x:color theme="1"/>
      <x:name val="Arial"/>
    </x:font>
    <x:font>
      <x:b/>
      <x:sz val="10"/>
      <x:color rgb="FFFFFFFF"/>
      <x:name val="Arial"/>
    </x:font>
    <x:font>
      <x:b/>
      <x:sz val="10"/>
      <x:color rgb="FFF6FBF8"/>
      <x:name val="Arial"/>
    </x:font>
    <x:font>
      <x:b/>
      <x:sz val="9"/>
      <x:color rgb="FF17212B"/>
      <x:name val="Arial"/>
    </x:font>
    <x:font>
      <x:b/>
      <x:sz val="9"/>
      <x:color rgb="FF5B6570"/>
      <x:name val="Arial"/>
    </x:font>
    <x:font>
      <x:b/>
      <x:sz val="16"/>
      <x:color rgb="FF0B3D2E"/>
      <x:name val="Arial"/>
    </x:font>
    <x:font>
      <x:b/>
      <x:sz val="16"/>
      <x:color rgb="FFB3261E"/>
      <x:name val="Arial"/>
    </x:font>
    <x:font>
      <x:b/>
      <x:sz val="9"/>
      <x:color rgb="FFFFFFFF"/>
      <x:name val="Arial"/>
    </x:font>
    <x:font>
      <x:sz val="9"/>
      <x:color rgb="FF17212B"/>
      <x:name val="Arial"/>
    </x:font>
    <x:font>
      <x:sz val="9"/>
      <x:color rgb="FF0432F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B3D2E"/>
      </x:patternFill>
    </x:fill>
    <x:fill>
      <x:patternFill patternType="solid">
        <x:fgColor rgb="FF0F6B4F"/>
      </x:patternFill>
    </x:fill>
    <x:fill>
      <x:patternFill patternType="solid">
        <x:fgColor rgb="FFF6FBF8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F2FAF5"/>
      </x:patternFill>
    </x:fill>
  </x:fills>
  <x:borders count="22">
    <x:border/>
    <x:border/>
    <x:border/>
    <x:border/>
    <x:border/>
    <x:border/>
    <x:border/>
    <x:border/>
    <x:border/>
    <x:border/>
    <x:border>
      <x:left style="thin">
        <x:color rgb="FFD9E0E6"/>
      </x:left>
      <x:top style="thin">
        <x:color rgb="FFD9E0E6"/>
      </x:top>
      <x:bottom style="thin">
        <x:color rgb="FFD9E0E6"/>
      </x:bottom>
    </x:border>
    <x:border>
      <x:right style="thin">
        <x:color rgb="FFD9E0E6"/>
      </x:right>
      <x:top style="thin">
        <x:color rgb="FFD9E0E6"/>
      </x:top>
      <x:bottom style="thin">
        <x:color rgb="FFD9E0E6"/>
      </x:bottom>
    </x:border>
    <x:border>
      <x:left style="thin">
        <x:color rgb="FFD6C26E"/>
      </x:left>
      <x:right style="thin">
        <x:color rgb="FFD6C26E"/>
      </x:right>
      <x:top style="thin">
        <x:color rgb="FFD6C26E"/>
      </x:top>
      <x:bottom style="thin">
        <x:color rgb="FFD6C26E"/>
      </x:bottom>
    </x:border>
    <x:border>
      <x:top style="thin">
        <x:color rgb="FFD9E0E6"/>
      </x:top>
      <x:bottom style="thin">
        <x:color rgb="FFD9E0E6"/>
      </x:bottom>
    </x:border>
    <x:border>
      <x:left style="thin">
        <x:color rgb="FFD9E0E6"/>
      </x:left>
      <x:top style="thin">
        <x:color rgb="FFD9E0E6"/>
      </x:top>
    </x:border>
    <x:border>
      <x:top style="thin">
        <x:color rgb="FFD9E0E6"/>
      </x:top>
    </x:border>
    <x:border>
      <x:right style="thin">
        <x:color rgb="FFD9E0E6"/>
      </x:right>
      <x:top style="thin">
        <x:color rgb="FFD9E0E6"/>
      </x:top>
    </x:border>
    <x:border>
      <x:left style="thin">
        <x:color rgb="FFD9E0E6"/>
      </x:left>
      <x:bottom style="thin">
        <x:color rgb="FFD9E0E6"/>
      </x:bottom>
    </x:border>
    <x:border>
      <x:bottom style="thin">
        <x:color rgb="FFD9E0E6"/>
      </x:bottom>
    </x:border>
    <x:border>
      <x:right style="thin">
        <x:color rgb="FFD9E0E6"/>
      </x:right>
      <x:bottom style="thin">
        <x:color rgb="FFD9E0E6"/>
      </x:bottom>
    </x:border>
    <x:border>
      <x:left style="thin">
        <x:color rgb="FFD9E0E6"/>
      </x:left>
      <x:right style="thin">
        <x:color rgb="FFD9E0E6"/>
      </x:right>
      <x:top style="thin">
        <x:color rgb="FFD9E0E6"/>
      </x:top>
      <x:bottom style="thin">
        <x:color rgb="FFD9E0E6"/>
      </x:bottom>
    </x:border>
    <x:border/>
  </x:borders>
  <x:cellStyleXfs count="1">
    <x:xf numFmtId="0" fontId="0" fillId="0" borderId="0"/>
  </x:cellStyleXfs>
  <x:cellXfs count="52">
    <x:xf numFmtId="0" fontId="0" fillId="0" borderId="0" xfId="0"/>
    <x:xf numFmtId="0" fontId="10" fillId="2" borderId="20" xfId="0" applyFont="1" applyFill="1" applyBorder="1" applyAlignment="1">
      <x:alignment horizontal="center" vertical="center" wrapText="1"/>
    </x:xf>
    <x:xf numFmtId="0" fontId="11" fillId="4" borderId="20" xfId="0" applyFont="1" applyFill="1" applyBorder="1" applyAlignment="1">
      <x:alignment horizontal="left" vertical="center"/>
    </x:xf>
    <x:xf numFmtId="168" fontId="11" fillId="4" borderId="20" xfId="0" applyNumberFormat="1" applyFont="1" applyFill="1" applyBorder="1" applyAlignment="1">
      <x:alignment horizontal="left" vertical="center"/>
    </x:xf>
    <x:xf numFmtId="0" fontId="11" fillId="4" borderId="20" xfId="0" applyFont="1" applyFill="1" applyBorder="1" applyAlignment="1">
      <x:alignment horizontal="left" vertical="center" wrapText="1"/>
    </x:xf>
    <x:xf numFmtId="0" fontId="11" fillId="4" borderId="20" xfId="0" applyFont="1" applyFill="1" applyBorder="1" applyAlignment="1">
      <x:alignment horizontal="center" vertical="center" wrapText="1"/>
    </x:xf>
    <x:xf numFmtId="166" fontId="11" fillId="4" borderId="20" xfId="0" applyNumberFormat="1" applyFont="1" applyFill="1" applyBorder="1" applyAlignment="1">
      <x:alignment horizontal="left" vertical="center" wrapText="1"/>
    </x:xf>
    <x:xf numFmtId="168" fontId="11" fillId="4" borderId="20" xfId="0" applyNumberFormat="1" applyFont="1" applyFill="1" applyBorder="1" applyAlignment="1">
      <x:alignment horizontal="right" vertical="center" wrapText="1"/>
    </x:xf>
    <x:xf numFmtId="164" fontId="11" fillId="4" borderId="20" xfId="0" applyNumberFormat="1" applyFont="1" applyFill="1" applyBorder="1" applyAlignment="1">
      <x:alignment horizontal="left" vertical="center" wrapText="1"/>
    </x:xf>
    <x:xf numFmtId="165" fontId="11" fillId="4" borderId="20" xfId="0" applyNumberFormat="1" applyFont="1" applyFill="1" applyBorder="1" applyAlignment="1">
      <x:alignment horizontal="left" vertical="center" wrapText="1"/>
    </x:xf>
    <x:xf numFmtId="166" fontId="11" fillId="4" borderId="20" xfId="0" applyNumberFormat="1" applyFont="1" applyFill="1" applyBorder="1" applyAlignment="1">
      <x:alignment horizontal="right" vertical="center" wrapText="1"/>
    </x:xf>
    <x:xf numFmtId="0" fontId="11" fillId="7" borderId="20" xfId="0" applyFont="1" applyFill="1" applyBorder="1" applyAlignment="1">
      <x:alignment horizontal="left" vertical="center" wrapText="1"/>
    </x:xf>
    <x:xf numFmtId="0" fontId="11" fillId="7" borderId="20" xfId="0" applyFont="1" applyFill="1" applyBorder="1" applyAlignment="1">
      <x:alignment horizontal="center" vertical="center" wrapText="1"/>
    </x:xf>
    <x:xf numFmtId="166" fontId="11" fillId="7" borderId="20" xfId="0" applyNumberFormat="1" applyFont="1" applyFill="1" applyBorder="1" applyAlignment="1">
      <x:alignment horizontal="left" vertical="center" wrapText="1"/>
    </x:xf>
    <x:xf numFmtId="168" fontId="11" fillId="7" borderId="20" xfId="0" applyNumberFormat="1" applyFont="1" applyFill="1" applyBorder="1" applyAlignment="1">
      <x:alignment horizontal="right" vertical="center" wrapText="1"/>
    </x:xf>
    <x:xf numFmtId="164" fontId="11" fillId="7" borderId="20" xfId="0" applyNumberFormat="1" applyFont="1" applyFill="1" applyBorder="1" applyAlignment="1">
      <x:alignment horizontal="left" vertical="center" wrapText="1"/>
    </x:xf>
    <x:xf numFmtId="165" fontId="11" fillId="7" borderId="20" xfId="0" applyNumberFormat="1" applyFont="1" applyFill="1" applyBorder="1" applyAlignment="1">
      <x:alignment horizontal="left" vertical="center" wrapText="1"/>
    </x:xf>
    <x:xf numFmtId="166" fontId="11" fillId="7" borderId="20" xfId="0" applyNumberFormat="1" applyFont="1" applyFill="1" applyBorder="1" applyAlignment="1">
      <x:alignment horizontal="right" vertical="center" wrapText="1"/>
    </x:xf>
    <x:xf numFmtId="0" fontId="0" fillId="0" borderId="0" xfId="0" applyAlignment="1">
      <x:alignment vertical="center"/>
    </x:xf>
    <x:xf numFmtId="0" fontId="3" fillId="0" borderId="0" xfId="0" applyFont="1" applyAlignment="1">
      <x:alignment vertical="center"/>
    </x:xf>
    <x:xf numFmtId="164" fontId="12" fillId="5" borderId="12" xfId="0" applyNumberFormat="1" applyFont="1" applyFill="1" applyBorder="1" applyAlignment="1">
      <x:alignment horizontal="center" vertical="center"/>
    </x:xf>
    <x:xf numFmtId="165" fontId="12" fillId="5" borderId="12" xfId="0" applyNumberFormat="1" applyFont="1" applyFill="1" applyBorder="1" applyAlignment="1">
      <x:alignment horizontal="center" vertical="center"/>
    </x:xf>
    <x:xf numFmtId="166" fontId="12" fillId="5" borderId="12" xfId="0" applyNumberFormat="1" applyFont="1" applyFill="1" applyBorder="1" applyAlignment="1">
      <x:alignment horizontal="center" vertical="center"/>
    </x:xf>
    <x:xf numFmtId="169" fontId="11" fillId="6" borderId="21" xfId="0" applyNumberFormat="1" applyFont="1" applyFill="1" applyBorder="1" applyAlignment="1">
      <x:alignment horizontal="center" vertical="center"/>
    </x:xf>
    <x:xf numFmtId="0" fontId="11" fillId="6" borderId="21" xfId="0" applyFont="1" applyFill="1" applyBorder="1" applyAlignment="1">
      <x:alignment horizontal="center" vertical="center"/>
    </x:xf>
    <x:xf numFmtId="0" fontId="11" fillId="4" borderId="10" xfId="0" applyFont="1" applyFill="1" applyBorder="1" applyAlignment="1">
      <x:alignment horizontal="left" vertical="center" wrapText="1"/>
    </x:xf>
    <x:xf numFmtId="0" fontId="2" fillId="0" borderId="13" xfId="0" applyFont="1" applyBorder="1" applyAlignment="1">
      <x:alignment vertical="center"/>
    </x:xf>
    <x:xf numFmtId="0" fontId="2" fillId="0" borderId="11" xfId="0" applyFont="1" applyBorder="1" applyAlignment="1">
      <x:alignment vertical="center"/>
    </x:xf>
    <x:xf numFmtId="166" fontId="8" fillId="6" borderId="14" xfId="0" applyNumberFormat="1" applyFont="1" applyFill="1" applyBorder="1" applyAlignment="1">
      <x:alignment horizontal="center" vertical="center"/>
    </x:xf>
    <x:xf numFmtId="0" fontId="2" fillId="0" borderId="15" xfId="0" applyFont="1" applyBorder="1" applyAlignment="1">
      <x:alignment vertical="center"/>
    </x:xf>
    <x:xf numFmtId="0" fontId="2" fillId="0" borderId="16" xfId="0" applyFont="1" applyBorder="1" applyAlignment="1">
      <x:alignment vertical="center"/>
    </x:xf>
    <x:xf numFmtId="0" fontId="2" fillId="0" borderId="17" xfId="0" applyFont="1" applyBorder="1" applyAlignment="1">
      <x:alignment vertical="center"/>
    </x:xf>
    <x:xf numFmtId="0" fontId="2" fillId="0" borderId="18" xfId="0" applyFont="1" applyBorder="1" applyAlignment="1">
      <x:alignment vertical="center"/>
    </x:xf>
    <x:xf numFmtId="0" fontId="2" fillId="0" borderId="19" xfId="0" applyFont="1" applyBorder="1" applyAlignment="1">
      <x:alignment vertical="center"/>
    </x:xf>
    <x:xf numFmtId="167" fontId="8" fillId="6" borderId="14" xfId="0" applyNumberFormat="1" applyFont="1" applyFill="1" applyBorder="1" applyAlignment="1">
      <x:alignment horizontal="center" vertical="center"/>
    </x:xf>
    <x:xf numFmtId="0" fontId="7" fillId="4" borderId="10" xfId="0" applyFont="1" applyFill="1" applyBorder="1" applyAlignment="1">
      <x:alignment horizontal="center" vertical="center"/>
    </x:xf>
    <x:xf numFmtId="0" fontId="6" fillId="4" borderId="10" xfId="0" applyFont="1" applyFill="1" applyBorder="1" applyAlignment="1">
      <x:alignment horizontal="left" vertical="center" wrapText="1"/>
    </x:xf>
    <x:xf numFmtId="0" fontId="1" fillId="2" borderId="1" xfId="0" applyFont="1" applyFill="1" applyBorder="1" applyAlignment="1">
      <x:alignment horizontal="left" vertical="center"/>
    </x:xf>
    <x:xf numFmtId="0" fontId="2" fillId="0" borderId="2" xfId="0" applyFont="1" applyBorder="1" applyAlignment="1">
      <x:alignment vertical="center"/>
    </x:xf>
    <x:xf numFmtId="0" fontId="2" fillId="0" borderId="3" xfId="0" applyFont="1" applyBorder="1" applyAlignment="1">
      <x:alignment vertical="center"/>
    </x:xf>
    <x:xf numFmtId="0" fontId="4" fillId="3" borderId="4" xfId="0" applyFont="1" applyFill="1" applyBorder="1" applyAlignment="1">
      <x:alignment horizontal="left" vertical="center"/>
    </x:xf>
    <x:xf numFmtId="0" fontId="2" fillId="0" borderId="5" xfId="0" applyFont="1" applyBorder="1" applyAlignment="1">
      <x:alignment vertical="center"/>
    </x:xf>
    <x:xf numFmtId="0" fontId="2" fillId="0" borderId="6" xfId="0" applyFont="1" applyBorder="1" applyAlignment="1">
      <x:alignment vertical="center"/>
    </x:xf>
    <x:xf numFmtId="0" fontId="2" fillId="0" borderId="7" xfId="0" applyFont="1" applyBorder="1" applyAlignment="1">
      <x:alignment vertical="center"/>
    </x:xf>
    <x:xf numFmtId="0" fontId="2" fillId="0" borderId="8" xfId="0" applyFont="1" applyBorder="1" applyAlignment="1">
      <x:alignment vertical="center"/>
    </x:xf>
    <x:xf numFmtId="0" fontId="2" fillId="0" borderId="9" xfId="0" applyFont="1" applyBorder="1" applyAlignment="1">
      <x:alignment vertical="center"/>
    </x:xf>
    <x:xf numFmtId="0" fontId="5" fillId="2" borderId="1" xfId="0" applyFont="1" applyFill="1" applyBorder="1" applyAlignment="1">
      <x:alignment horizontal="left" vertical="center"/>
    </x:xf>
    <x:xf numFmtId="168" fontId="8" fillId="6" borderId="14" xfId="0" applyNumberFormat="1" applyFont="1" applyFill="1" applyBorder="1" applyAlignment="1">
      <x:alignment horizontal="center" vertical="center"/>
    </x:xf>
    <x:xf numFmtId="165" fontId="8" fillId="6" borderId="14" xfId="0" applyNumberFormat="1" applyFont="1" applyFill="1" applyBorder="1" applyAlignment="1">
      <x:alignment horizontal="center" vertical="center"/>
    </x:xf>
    <x:xf numFmtId="169" fontId="8" fillId="6" borderId="14" xfId="0" applyNumberFormat="1" applyFont="1" applyFill="1" applyBorder="1" applyAlignment="1">
      <x:alignment horizontal="center" vertical="center"/>
    </x:xf>
    <x:xf numFmtId="169" fontId="9" fillId="6" borderId="14" xfId="0" applyNumberFormat="1" applyFont="1" applyFill="1" applyBorder="1" applyAlignment="1">
      <x:alignment horizontal="center" vertical="center"/>
    </x:xf>
    <x:xf numFmtId="0" fontId="4" fillId="3" borderId="1" xfId="0" applyFont="1" applyFill="1" applyBorder="1" applyAlignment="1">
      <x:alignment horizontal="left" vertical="center"/>
    </x:xf>
  </x:cellXfs>
  <x:cellStyles count="1">
    <x:cellStyle name="Normal" xfId="0"/>
  </x:cellStyles>
  <x:dxfs count="34">
    <x:dxf>
      <x:font>
        <x:b/>
        <x:color rgb="FF2E7D32"/>
      </x:font>
      <x:fill>
        <x:patternFill>
          <x:bgColor rgb="FFD9EAD3"/>
        </x:patternFill>
      </x:fill>
    </x:dxf>
    <x:dxf>
      <x:font>
        <x:b/>
        <x:color rgb="FF8A6400"/>
      </x:font>
      <x:fill>
        <x:patternFill>
          <x:bgColor rgb="FFFFF2CC"/>
        </x:patternFill>
      </x:fill>
    </x:dxf>
    <x:dxf>
      <x:font>
        <x:b/>
        <x:color rgb="FFB3261E"/>
      </x:font>
      <x:fill>
        <x:patternFill>
          <x:bgColor rgb="FFF4CCCC"/>
        </x:patternFill>
      </x:fill>
    </x:dxf>
    <x:dxf>
      <x:font>
        <x:b/>
        <x:color rgb="FF5B6570"/>
      </x:font>
      <x:fill>
        <x:patternFill>
          <x:bgColor rgb="FFE5E7EB"/>
        </x:patternFill>
      </x:fill>
    </x:dxf>
    <x:dxf>
      <x:font>
        <x:b/>
        <x:color rgb="FF2E7D32"/>
      </x:font>
      <x:fill>
        <x:patternFill>
          <x:bgColor rgb="FFD9EAD3"/>
        </x:patternFill>
      </x:fill>
    </x:dxf>
    <x:dxf>
      <x:font>
        <x:b/>
        <x:color rgb="FFB3261E"/>
      </x:font>
      <x:fill>
        <x:patternFill>
          <x:bgColor rgb="FFF4CCCC"/>
        </x:patternFill>
      </x:fill>
    </x:dxf>
    <x:dxf>
      <x:font>
        <x:b/>
        <x:color rgb="FF5B6570"/>
      </x:font>
      <x:fill>
        <x:patternFill>
          <x:bgColor rgb="FFE5E7EB"/>
        </x:patternFill>
      </x:fill>
    </x:dxf>
    <x:dxf>
      <x:font>
        <x:b/>
        <x:color rgb="FF174A7E"/>
      </x:font>
      <x:fill>
        <x:patternFill>
          <x:bgColor rgb="FFDCEAF7"/>
        </x:patternFill>
      </x:fill>
    </x:dxf>
    <x:dxf>
      <x:font>
        <x:b/>
        <x:color rgb="FF2E7D32"/>
      </x:font>
      <x:fill>
        <x:patternFill>
          <x:bgColor rgb="FFD9EAD3"/>
        </x:patternFill>
      </x:fill>
    </x:dxf>
    <x:dxf>
      <x:font>
        <x:b/>
        <x:color rgb="FFB3261E"/>
      </x:font>
      <x:fill>
        <x:patternFill>
          <x:bgColor rgb="FFE4C5C7"/>
        </x:patternFill>
      </x:fill>
    </x:dxf>
    <x:dxf>
      <x:font>
        <x:b/>
        <x:color rgb="FF0B3D2E"/>
      </x:font>
      <x:fill>
        <x:patternFill>
          <x:bgColor rgb="FF66BB8A"/>
        </x:patternFill>
      </x:fill>
    </x:dxf>
    <x:dxf>
      <x:font>
        <x:b/>
        <x:color rgb="FFA64B00"/>
      </x:font>
      <x:fill>
        <x:patternFill>
          <x:bgColor rgb="FFF6C9A8"/>
        </x:patternFill>
      </x:fill>
    </x:dxf>
    <x:dxf>
      <x:font>
        <x:b/>
        <x:color rgb="FF8A6400"/>
      </x:font>
      <x:fill>
        <x:patternFill>
          <x:bgColor rgb="FFF6E7B8"/>
        </x:patternFill>
      </x:fill>
    </x:dxf>
    <x:dxf>
      <x:font>
        <x:b/>
        <x:color rgb="FF0B3D2E"/>
      </x:font>
      <x:fill>
        <x:patternFill>
          <x:bgColor rgb="FF9ACFB5"/>
        </x:patternFill>
      </x:fill>
    </x:dxf>
    <x:dxf>
      <x:font>
        <x:b/>
        <x:color rgb="FF0B3D2E"/>
      </x:font>
      <x:fill>
        <x:patternFill>
          <x:bgColor rgb="FFB5DEC8"/>
        </x:patternFill>
      </x:fill>
    </x:dxf>
    <x:dxf>
      <x:font>
        <x:b/>
        <x:color rgb="FF0B3D2E"/>
      </x:font>
      <x:fill>
        <x:patternFill>
          <x:bgColor rgb="FFCDEBDD"/>
        </x:patternFill>
      </x:fill>
    </x:dxf>
    <x:dxf>
      <x:font>
        <x:b/>
        <x:color rgb="FF0B3D2E"/>
      </x:font>
      <x:fill>
        <x:patternFill>
          <x:bgColor rgb="FFDDEFE6"/>
        </x:patternFill>
      </x:fill>
    </x:dxf>
    <x:dxf>
      <x:font>
        <x:b/>
        <x:color rgb="FF0B3D2E"/>
      </x:font>
      <x:fill>
        <x:patternFill patternType="solid">
          <x:bgColor rgb="FFDDEFE6"/>
        </x:patternFill>
      </x:fill>
    </x:dxf>
    <x:dxf>
      <x:font>
        <x:b/>
        <x:color rgb="FF0B3D2E"/>
      </x:font>
      <x:fill>
        <x:patternFill patternType="solid">
          <x:bgColor rgb="FFCDEBDD"/>
        </x:patternFill>
      </x:fill>
    </x:dxf>
    <x:dxf>
      <x:font>
        <x:b/>
        <x:color rgb="FF0B3D2E"/>
      </x:font>
      <x:fill>
        <x:patternFill patternType="solid">
          <x:bgColor rgb="FFB5DEC8"/>
        </x:patternFill>
      </x:fill>
    </x:dxf>
    <x:dxf>
      <x:font>
        <x:b/>
        <x:color rgb="FF0B3D2E"/>
      </x:font>
      <x:fill>
        <x:patternFill patternType="solid">
          <x:bgColor rgb="FF9ACFB5"/>
        </x:patternFill>
      </x:fill>
    </x:dxf>
    <x:dxf>
      <x:font>
        <x:b/>
        <x:color rgb="FF8A6400"/>
      </x:font>
      <x:fill>
        <x:patternFill patternType="solid">
          <x:bgColor rgb="FFF6E7B8"/>
        </x:patternFill>
      </x:fill>
    </x:dxf>
    <x:dxf>
      <x:font>
        <x:b/>
        <x:color rgb="FFA64B00"/>
      </x:font>
      <x:fill>
        <x:patternFill patternType="solid">
          <x:bgColor rgb="FFF6C9A8"/>
        </x:patternFill>
      </x:fill>
    </x:dxf>
    <x:dxf>
      <x:font>
        <x:b/>
        <x:color rgb="FF0B3D2E"/>
      </x:font>
      <x:fill>
        <x:patternFill patternType="solid">
          <x:bgColor rgb="FF66BB8A"/>
        </x:patternFill>
      </x:fill>
    </x:dxf>
    <x:dxf>
      <x:font>
        <x:b/>
        <x:color rgb="FFB3261E"/>
      </x:font>
      <x:fill>
        <x:patternFill patternType="solid">
          <x:bgColor rgb="FFE4C5C7"/>
        </x:patternFill>
      </x:fill>
    </x:dxf>
    <x:dxf>
      <x:font>
        <x:b/>
        <x:color rgb="FF2E7D32"/>
      </x:font>
      <x:fill>
        <x:patternFill patternType="solid">
          <x:bgColor rgb="FFD9EAD3"/>
        </x:patternFill>
      </x:fill>
    </x:dxf>
    <x:dxf>
      <x:font>
        <x:b/>
        <x:color rgb="FF174A7E"/>
      </x:font>
      <x:fill>
        <x:patternFill patternType="solid">
          <x:bgColor rgb="FFDCEAF7"/>
        </x:patternFill>
      </x:fill>
    </x:dxf>
    <x:dxf>
      <x:font>
        <x:b/>
        <x:color rgb="FF5B6570"/>
      </x:font>
      <x:fill>
        <x:patternFill patternType="solid">
          <x:bgColor rgb="FFE5E7EB"/>
        </x:patternFill>
      </x:fill>
    </x:dxf>
    <x:dxf>
      <x:font>
        <x:b/>
        <x:color rgb="FFB3261E"/>
      </x:font>
      <x:fill>
        <x:patternFill patternType="solid">
          <x:bgColor rgb="FFF4CCCC"/>
        </x:patternFill>
      </x:fill>
    </x:dxf>
    <x:dxf>
      <x:font>
        <x:b/>
        <x:color rgb="FF2E7D32"/>
      </x:font>
      <x:fill>
        <x:patternFill patternType="solid">
          <x:bgColor rgb="FFD9EAD3"/>
        </x:patternFill>
      </x:fill>
    </x:dxf>
    <x:dxf>
      <x:font>
        <x:b/>
        <x:color rgb="FF5B6570"/>
      </x:font>
      <x:fill>
        <x:patternFill patternType="solid">
          <x:bgColor rgb="FFE5E7EB"/>
        </x:patternFill>
      </x:fill>
    </x:dxf>
    <x:dxf>
      <x:font>
        <x:b/>
        <x:color rgb="FFB3261E"/>
      </x:font>
      <x:fill>
        <x:patternFill patternType="solid">
          <x:bgColor rgb="FFF4CCCC"/>
        </x:patternFill>
      </x:fill>
    </x:dxf>
    <x:dxf>
      <x:font>
        <x:b/>
        <x:color rgb="FF8A6400"/>
      </x:font>
      <x:fill>
        <x:patternFill patternType="solid">
          <x:bgColor rgb="FFFFF2CC"/>
        </x:patternFill>
      </x:fill>
    </x:dxf>
    <x:dxf>
      <x:font>
        <x:b/>
        <x:color rgb="FF2E7D32"/>
      </x:font>
      <x:fill>
        <x:patternFill patternType="solid">
          <x:bgColor rgb="FFD9EA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dbd8904704ab9" /><Relationship Type="http://schemas.openxmlformats.org/officeDocument/2006/relationships/theme" Target="/xl/theme/theme1.xml" Id="Re52466f49578491c" /><Relationship Type="http://schemas.openxmlformats.org/officeDocument/2006/relationships/sharedStrings" Target="/xl/sharedStrings.xml" Id="R388169b4c2e74a67" /><Relationship Type="http://schemas.openxmlformats.org/officeDocument/2006/relationships/worksheet" Target="/xl/worksheets/sheet1.xml" Id="R5ed361a7f0e642b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10" defaultColWidth="12.6640625" defaultRowHeight="15"/>
  <x:cols>
    <x:col min="1" max="1" width="3.33203125" style="18" customWidth="1"/>
    <x:col min="2" max="2" width="23" style="18" customWidth="1"/>
    <x:col min="3" max="3" width="20" style="18" customWidth="1"/>
    <x:col min="4" max="4" width="22" style="18" customWidth="1"/>
    <x:col min="5" max="5" width="15" style="18" customWidth="1"/>
    <x:col min="6" max="6" width="13" style="18" customWidth="1"/>
    <x:col min="7" max="8" width="18" style="18" customWidth="1"/>
    <x:col min="9" max="9" width="14" style="18" customWidth="1"/>
    <x:col min="10" max="10" width="13" style="18" customWidth="1"/>
    <x:col min="11" max="11" width="34" style="18" customWidth="1"/>
    <x:col min="12" max="13" width="20" style="18" customWidth="1"/>
    <x:col min="14" max="14" width="14" style="18" customWidth="1"/>
    <x:col min="15" max="15" width="17" style="18" customWidth="1"/>
    <x:col min="16" max="16" width="3" style="18" customWidth="1"/>
    <x:col min="17" max="17" width="24" style="18" customWidth="1"/>
    <x:col min="18" max="18" width="14" style="18" customWidth="1"/>
    <x:col min="19" max="19" width="16" style="18" customWidth="1"/>
    <x:col min="20" max="27" width="8.83203125" style="18" customWidth="1"/>
    <x:col min="28" max="16384" width="12.6640625" style="18" customWidth="0"/>
  </x:cols>
  <x:sheetData>
    <x:row r="2" ht="24" customHeight="1">
      <x:c r="B2" s="37" t="str">
        <x:v>Creator Sales Pipeline</x:v>
      </x:c>
      <x:c r="C2" s="38"/>
      <x:c r="D2" s="38"/>
      <x:c r="E2" s="38"/>
      <x:c r="F2" s="38"/>
      <x:c r="G2" s="38"/>
      <x:c r="H2" s="38"/>
      <x:c r="I2" s="38"/>
      <x:c r="J2" s="38"/>
      <x:c r="K2" s="38"/>
      <x:c r="L2" s="38"/>
      <x:c r="M2" s="38"/>
      <x:c r="N2" s="38"/>
      <x:c r="O2" s="39"/>
      <x:c r="P2" s="19"/>
      <x:c r="Q2" s="40" t="s">
        <x:v>0</x:v>
      </x:c>
      <x:c r="R2" s="41"/>
      <x:c r="S2" s="42"/>
    </x:row>
    <x:row r="3" ht="24" customHeight="1">
      <x:c r="B3" s="46" t="str">
        <x:v>Brand partnership review</x:v>
      </x:c>
      <x:c r="C3" s="38"/>
      <x:c r="D3" s="38"/>
      <x:c r="E3" s="38"/>
      <x:c r="F3" s="38"/>
      <x:c r="G3" s="38"/>
      <x:c r="H3" s="38"/>
      <x:c r="I3" s="38"/>
      <x:c r="J3" s="38"/>
      <x:c r="K3" s="38"/>
      <x:c r="L3" s="38"/>
      <x:c r="M3" s="38"/>
      <x:c r="N3" s="38"/>
      <x:c r="O3" s="39"/>
      <x:c r="P3" s="19"/>
      <x:c r="Q3" s="43"/>
      <x:c r="R3" s="44"/>
      <x:c r="S3" s="45"/>
    </x:row>
    <x:row r="4" ht="13.5" customHeight="1">
      <x:c r="B4" s="19"/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  <x:c r="O4" s="19"/>
      <x:c r="P4" s="19"/>
      <x:c r="Q4" s="36" t="s">
        <x:v>1</x:v>
      </x:c>
      <x:c r="R4" s="27"/>
      <x:c r="S4" s="20" t="n">
        <x:v>46299</x:v>
      </x:c>
    </x:row>
    <x:row r="5" ht="19.5" customHeight="1">
      <x:c r="B5" s="35" t="s">
        <x:v>2</x:v>
      </x:c>
      <x:c r="C5" s="26"/>
      <x:c r="D5" s="27"/>
      <x:c r="E5" s="35" t="s">
        <x:v>3</x:v>
      </x:c>
      <x:c r="F5" s="26"/>
      <x:c r="G5" s="27"/>
      <x:c r="H5" s="35" t="s">
        <x:v>4</x:v>
      </x:c>
      <x:c r="I5" s="26"/>
      <x:c r="J5" s="27"/>
      <x:c r="K5" s="35" t="s">
        <x:v>5</x:v>
      </x:c>
      <x:c r="L5" s="26"/>
      <x:c r="M5" s="27"/>
      <x:c r="N5" s="19"/>
      <x:c r="O5" s="19"/>
      <x:c r="P5" s="19"/>
      <x:c r="Q5" s="36" t="s">
        <x:v>6</x:v>
      </x:c>
      <x:c r="R5" s="27"/>
      <x:c r="S5" s="21">
        <x:v>90</x:v>
      </x:c>
    </x:row>
    <x:row r="6" ht="24.75" customHeight="1">
      <x:c r="B6" s="28" t="n">
        <x:f>IFERROR(SUMIFS($E$16:$E$115,$B$16:$B$115,"&lt;&gt;",$D$16:$D$115,"&lt;&gt;Closed Won",$D$16:$D$115,"&lt;&gt;Closed Lost"),0)</x:f>
        <x:v>0</x:v>
      </x:c>
      <x:c r="C6" s="29"/>
      <x:c r="D6" s="30"/>
      <x:c r="E6" s="28" t="n">
        <x:f>IFERROR(SUMIFS($O$16:$O$115,$B$16:$B$115,"&lt;&gt;",$D$16:$D$115,"&lt;&gt;Closed Won",$D$16:$D$115,"&lt;&gt;Closed Lost"),0)</x:f>
        <x:v>0</x:v>
      </x:c>
      <x:c r="F6" s="29"/>
      <x:c r="G6" s="30"/>
      <x:c r="H6" s="28" t="n">
        <x:f>IFERROR(SUMPRODUCT($O$16:$O$115,--($B$16:$B$115&lt;&gt;""),--($H$16:$H$115&gt;=$S$4),--($H$16:$H$115&lt;=$S$4+$S$5),--($D$16:$D$115&lt;&gt;"Closed Won"),--($D$16:$D$115&lt;&gt;"Closed Lost")),0)</x:f>
        <x:v>0</x:v>
      </x:c>
      <x:c r="I6" s="29"/>
      <x:c r="J6" s="30"/>
      <x:c r="K6" s="34" t="str">
        <x:f>IF(OR(S6="",S6&lt;=0),"Set target",IFERROR(B6/S6,0))</x:f>
        <x:v>Set target</x:v>
      </x:c>
      <x:c r="L6" s="29"/>
      <x:c r="M6" s="30"/>
      <x:c r="N6" s="19"/>
      <x:c r="O6" s="19"/>
      <x:c r="P6" s="19"/>
      <x:c r="Q6" s="36" t="s">
        <x:v>7</x:v>
      </x:c>
      <x:c r="R6" s="27"/>
      <x:c r="S6" s="22"/>
    </x:row>
    <x:row r="7" ht="24.75" customHeight="1">
      <x:c r="B7" s="31"/>
      <x:c r="C7" s="32"/>
      <x:c r="D7" s="33"/>
      <x:c r="E7" s="31"/>
      <x:c r="F7" s="32"/>
      <x:c r="G7" s="33"/>
      <x:c r="H7" s="31"/>
      <x:c r="I7" s="32"/>
      <x:c r="J7" s="33"/>
      <x:c r="K7" s="31"/>
      <x:c r="L7" s="32"/>
      <x:c r="M7" s="33"/>
      <x:c r="N7" s="19"/>
      <x:c r="O7" s="19"/>
      <x:c r="P7" s="19"/>
      <x:c r="Q7" s="36" t="s">
        <x:v>8</x:v>
      </x:c>
      <x:c r="R7" s="27"/>
      <x:c r="S7" s="21">
        <x:v>30</x:v>
      </x:c>
    </x:row>
    <x:row r="8" ht="13.5" customHeight="1"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  <x:c r="Q8" s="19"/>
      <x:c r="R8" s="19"/>
      <x:c r="S8" s="19"/>
    </x:row>
    <x:row r="9" ht="19.5" customHeight="1">
      <x:c r="B9" s="35" t="s">
        <x:v>9</x:v>
      </x:c>
      <x:c r="C9" s="26"/>
      <x:c r="D9" s="27"/>
      <x:c r="E9" s="35" t="s">
        <x:v>10</x:v>
      </x:c>
      <x:c r="F9" s="26"/>
      <x:c r="G9" s="27"/>
      <x:c r="H9" s="35" t="s">
        <x:v>11</x:v>
      </x:c>
      <x:c r="I9" s="26"/>
      <x:c r="J9" s="27"/>
      <x:c r="K9" s="35" t="s">
        <x:v>12</x:v>
      </x:c>
      <x:c r="L9" s="26"/>
      <x:c r="M9" s="27"/>
      <x:c r="N9" s="19"/>
      <x:c r="O9" s="19"/>
      <x:c r="P9" s="19"/>
      <x:c r="Q9" s="19"/>
      <x:c r="R9" s="19"/>
      <x:c r="S9" s="19"/>
    </x:row>
    <x:row r="10" ht="24.75" customHeight="1">
      <x:c r="B10" s="47" t="str">
        <x:f>IF(COUNTIFS($B$16:$B$115,"&lt;&gt;",$D$16:$D$115,"Closed Won")+COUNTIFS($B$16:$B$115,"&lt;&gt;",$D$16:$D$115,"Closed Lost")=0,"N/A",COUNTIFS($B$16:$B$115,"&lt;&gt;",$D$16:$D$115,"Closed Won")/(COUNTIFS($B$16:$B$115,"&lt;&gt;",$D$16:$D$115,"Closed Won")+COUNTIFS($B$16:$B$115,"&lt;&gt;",$D$16:$D$115,"Closed Lost")))</x:f>
        <x:v>N/A</x:v>
      </x:c>
      <x:c r="C10" s="29"/>
      <x:c r="D10" s="30"/>
      <x:c r="E10" s="48" t="str">
        <x:f>IF(COUNTIFS($B$16:$B$115,"&lt;&gt;",$D$16:$D$115,"Closed Won")=0,"N/A",SUMIFS($I$16:$I$115,$B$16:$B$115,"&lt;&gt;",$D$16:$D$115,"Closed Won")/COUNTIFS($B$16:$B$115,"&lt;&gt;",$D$16:$D$115,"Closed Won"))</x:f>
        <x:v>N/A</x:v>
      </x:c>
      <x:c r="F10" s="29"/>
      <x:c r="G10" s="30"/>
      <x:c r="H10" s="49" t="n">
        <x:f>COUNTIFS($B$16:$B$115,"&lt;&gt;",$D$16:$D$115,"&lt;&gt;Closed Won",$D$16:$D$115,"&lt;&gt;Closed Lost")</x:f>
        <x:v>0</x:v>
      </x:c>
      <x:c r="I10" s="29"/>
      <x:c r="J10" s="30"/>
      <x:c r="K10" s="50" t="n">
        <x:f>COUNTIFS($B$16:$B$115,"&lt;&gt;",$J$16:$J$115,"STALE",$D$16:$D$115,"&lt;&gt;Closed Won",$D$16:$D$115,"&lt;&gt;Closed Lost")</x:f>
        <x:v>0</x:v>
      </x:c>
      <x:c r="L10" s="29"/>
      <x:c r="M10" s="30"/>
      <x:c r="N10" s="19"/>
      <x:c r="O10" s="19"/>
      <x:c r="P10" s="19"/>
      <x:c r="Q10" s="1" t="s">
        <x:v>13</x:v>
      </x:c>
      <x:c r="R10" s="1" t="s">
        <x:v>14</x:v>
      </x:c>
      <x:c r="S10" s="19"/>
    </x:row>
    <x:row r="11" ht="24.75" customHeight="1">
      <x:c r="B11" s="31"/>
      <x:c r="C11" s="32"/>
      <x:c r="D11" s="33"/>
      <x:c r="E11" s="31"/>
      <x:c r="F11" s="32"/>
      <x:c r="G11" s="33"/>
      <x:c r="H11" s="31"/>
      <x:c r="I11" s="32"/>
      <x:c r="J11" s="33"/>
      <x:c r="K11" s="31"/>
      <x:c r="L11" s="32"/>
      <x:c r="M11" s="33"/>
      <x:c r="N11" s="19"/>
      <x:c r="O11" s="19"/>
      <x:c r="P11" s="19"/>
      <x:c r="Q11" s="2" t="s">
        <x:v>15</x:v>
      </x:c>
      <x:c r="R11" s="3">
        <x:v>0.1</x:v>
      </x:c>
      <x:c r="S11" s="19"/>
    </x:row>
    <x:row r="12" ht="13.5" customHeight="1"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2" t="s">
        <x:v>16</x:v>
      </x:c>
      <x:c r="R12" s="3">
        <x:v>0.2</x:v>
      </x:c>
      <x:c r="S12" s="19"/>
    </x:row>
    <x:row r="13" ht="13.5" customHeight="1">
      <x:c r="B13" s="51" t="str">
        <x:v>Brand Partnership Portfolio</x:v>
      </x:c>
      <x:c r="C13" s="38"/>
      <x:c r="D13" s="38"/>
      <x:c r="E13" s="38"/>
      <x:c r="F13" s="38"/>
      <x:c r="G13" s="38"/>
      <x:c r="H13" s="38"/>
      <x:c r="I13" s="38"/>
      <x:c r="J13" s="38"/>
      <x:c r="K13" s="38"/>
      <x:c r="L13" s="38"/>
      <x:c r="M13" s="38"/>
      <x:c r="N13" s="38"/>
      <x:c r="O13" s="39"/>
      <x:c r="P13" s="19"/>
      <x:c r="Q13" s="2" t="s">
        <x:v>17</x:v>
      </x:c>
      <x:c r="R13" s="3">
        <x:v>0.35</x:v>
      </x:c>
      <x:c r="S13" s="19"/>
    </x:row>
    <x:row r="14" ht="27.75" customHeight="1">
      <x:c r="B14" s="25" t="str">
        <x:v>Brand activates a row. Use real evidence. Probabilities are editable assumptions, not guarantees. Keep one next step per suitable brand.</x:v>
      </x:c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  <x:c r="O14" s="27"/>
      <x:c r="P14" s="19"/>
      <x:c r="Q14" s="2" t="s">
        <x:v>18</x:v>
      </x:c>
      <x:c r="R14" s="3">
        <x:v>0.55000000000000004</x:v>
      </x:c>
      <x:c r="S14" s="19"/>
    </x:row>
    <x:row r="15" ht="33.75" customHeight="1">
      <x:c r="B15" s="1" t="str">
        <x:v>Brand</x:v>
      </x:c>
      <x:c r="C15" s="1" t="str">
        <x:v>Creator / owner</x:v>
      </x:c>
      <x:c r="D15" s="1" t="s">
        <x:v>13</x:v>
      </x:c>
      <x:c r="E15" s="1" t="s">
        <x:v>19</x:v>
      </x:c>
      <x:c r="F15" s="1" t="s">
        <x:v>14</x:v>
      </x:c>
      <x:c r="G15" s="1" t="s">
        <x:v>20</x:v>
      </x:c>
      <x:c r="H15" s="1" t="s">
        <x:v>21</x:v>
      </x:c>
      <x:c r="I15" s="1" t="s">
        <x:v>22</x:v>
      </x:c>
      <x:c r="J15" s="1" t="s">
        <x:v>23</x:v>
      </x:c>
      <x:c r="K15" s="1" t="s">
        <x:v>24</x:v>
      </x:c>
      <x:c r="L15" s="1" t="s">
        <x:v>25</x:v>
      </x:c>
      <x:c r="M15" s="1" t="str">
        <x:v>Audience / market</x:v>
      </x:c>
      <x:c r="N15" s="1" t="s">
        <x:v>26</x:v>
      </x:c>
      <x:c r="O15" s="1" t="s">
        <x:v>27</x:v>
      </x:c>
      <x:c r="P15" s="19"/>
      <x:c r="Q15" s="2" t="s">
        <x:v>28</x:v>
      </x:c>
      <x:c r="R15" s="3">
        <x:v>0.7</x:v>
      </x:c>
      <x:c r="S15" s="19"/>
    </x:row>
    <x:row r="16" ht="13.5" customHeight="1">
      <x:c r="B16" s="4"/>
      <x:c r="C16" s="4"/>
      <x:c r="D16" s="5"/>
      <x:c r="E16" s="6"/>
      <x:c r="F16" s="7" t="str">
        <x:f t="shared" ref="F16:F39" si="0">IF(B16="","",IFERROR(INDEX($R$11:$R$18,MATCH(D16,$Q$11:$Q$18,0)),0))</x:f>
      </x:c>
      <x:c r="G16" s="5"/>
      <x:c r="H16" s="8"/>
      <x:c r="I16" s="9"/>
      <x:c r="J16" s="5" t="str">
        <x:f t="shared" ref="J16:J39" si="1">IF(B16="","",IF(OR(D16="Closed Won",D16="Closed Lost"),"Closed",IF(OR(I16&gt;$S$7,H16&lt;$S$4),"STALE","Current")))</x:f>
      </x:c>
      <x:c r="K16" s="4"/>
      <x:c r="L16" s="4"/>
      <x:c r="M16" s="4"/>
      <x:c r="N16" s="5"/>
      <x:c r="O16" s="10" t="str">
        <x:f t="shared" ref="O16:O39" si="2">IF(B16="","",E16*F16)</x:f>
      </x:c>
      <x:c r="P16" s="19"/>
      <x:c r="Q16" s="2" t="s">
        <x:v>29</x:v>
      </x:c>
      <x:c r="R16" s="3">
        <x:v>0.85</x:v>
      </x:c>
      <x:c r="S16" s="19"/>
    </x:row>
    <x:row r="17" ht="13.5" customHeight="1">
      <x:c r="B17" s="11"/>
      <x:c r="C17" s="11"/>
      <x:c r="D17" s="12"/>
      <x:c r="E17" s="13"/>
      <x:c r="F17" s="14" t="str">
        <x:f t="shared" si="0">IF(B17="","",IFERROR(INDEX($R$11:$R$18,MATCH(D17,$Q$11:$Q$18,0)),0))</x:f>
      </x:c>
      <x:c r="G17" s="12"/>
      <x:c r="H17" s="15"/>
      <x:c r="I17" s="16"/>
      <x:c r="J17" s="12" t="str">
        <x:f t="shared" si="1">IF(B17="","",IF(OR(D17="Closed Won",D17="Closed Lost"),"Closed",IF(OR(I17&gt;$S$7,H17&lt;$S$4),"STALE","Current")))</x:f>
      </x:c>
      <x:c r="K17" s="11"/>
      <x:c r="L17" s="11"/>
      <x:c r="M17" s="11"/>
      <x:c r="N17" s="12"/>
      <x:c r="O17" s="17" t="str">
        <x:f t="shared" si="2">IF(B17="","",E17*F17)</x:f>
      </x:c>
      <x:c r="P17" s="19"/>
      <x:c r="Q17" s="2" t="s">
        <x:v>30</x:v>
      </x:c>
      <x:c r="R17" s="3">
        <x:v>1</x:v>
      </x:c>
      <x:c r="S17" s="19"/>
    </x:row>
    <x:row r="18" ht="13.5" customHeight="1">
      <x:c r="B18" s="4"/>
      <x:c r="C18" s="4"/>
      <x:c r="D18" s="5"/>
      <x:c r="E18" s="6"/>
      <x:c r="F18" s="7" t="str">
        <x:f t="shared" si="0">IF(B18="","",IFERROR(INDEX($R$11:$R$18,MATCH(D18,$Q$11:$Q$18,0)),0))</x:f>
      </x:c>
      <x:c r="G18" s="5"/>
      <x:c r="H18" s="8"/>
      <x:c r="I18" s="9"/>
      <x:c r="J18" s="5" t="str">
        <x:f t="shared" si="1">IF(B18="","",IF(OR(D18="Closed Won",D18="Closed Lost"),"Closed",IF(OR(I18&gt;$S$7,H18&lt;$S$4),"STALE","Current")))</x:f>
      </x:c>
      <x:c r="K18" s="4"/>
      <x:c r="L18" s="4"/>
      <x:c r="M18" s="4"/>
      <x:c r="N18" s="5"/>
      <x:c r="O18" s="10" t="str">
        <x:f t="shared" si="2">IF(B18="","",E18*F18)</x:f>
      </x:c>
      <x:c r="P18" s="19"/>
      <x:c r="Q18" s="2" t="s">
        <x:v>31</x:v>
      </x:c>
      <x:c r="R18" s="3">
        <x:v>0</x:v>
      </x:c>
      <x:c r="S18" s="19"/>
    </x:row>
    <x:row r="19" ht="13.5" customHeight="1">
      <x:c r="B19" s="11"/>
      <x:c r="C19" s="11"/>
      <x:c r="D19" s="12"/>
      <x:c r="E19" s="13"/>
      <x:c r="F19" s="14" t="str">
        <x:f t="shared" si="0">IF(B19="","",IFERROR(INDEX($R$11:$R$18,MATCH(D19,$Q$11:$Q$18,0)),0))</x:f>
      </x:c>
      <x:c r="G19" s="12"/>
      <x:c r="H19" s="15"/>
      <x:c r="I19" s="16"/>
      <x:c r="J19" s="12" t="str">
        <x:f t="shared" si="1">IF(B19="","",IF(OR(D19="Closed Won",D19="Closed Lost"),"Closed",IF(OR(I19&gt;$S$7,H19&lt;$S$4),"STALE","Current")))</x:f>
      </x:c>
      <x:c r="K19" s="11"/>
      <x:c r="L19" s="11"/>
      <x:c r="M19" s="11"/>
      <x:c r="N19" s="12"/>
      <x:c r="O19" s="17" t="str">
        <x:f t="shared" si="2">IF(B19="","",E19*F19)</x:f>
      </x:c>
      <x:c r="P19" s="19"/>
      <x:c r="Q19" s="19"/>
      <x:c r="R19" s="19"/>
      <x:c r="S19" s="19"/>
    </x:row>
    <x:row r="20" ht="13.5" customHeight="1">
      <x:c r="B20" s="4"/>
      <x:c r="C20" s="4"/>
      <x:c r="D20" s="5"/>
      <x:c r="E20" s="6"/>
      <x:c r="F20" s="7" t="str">
        <x:f t="shared" si="0">IF(B20="","",IFERROR(INDEX($R$11:$R$18,MATCH(D20,$Q$11:$Q$18,0)),0))</x:f>
      </x:c>
      <x:c r="G20" s="5"/>
      <x:c r="H20" s="8"/>
      <x:c r="I20" s="9"/>
      <x:c r="J20" s="5" t="str">
        <x:f t="shared" si="1">IF(B20="","",IF(OR(D20="Closed Won",D20="Closed Lost"),"Closed",IF(OR(I20&gt;$S$7,H20&lt;$S$4),"STALE","Current")))</x:f>
      </x:c>
      <x:c r="K20" s="4"/>
      <x:c r="L20" s="4"/>
      <x:c r="M20" s="4"/>
      <x:c r="N20" s="5"/>
      <x:c r="O20" s="10" t="str">
        <x:f t="shared" si="2">IF(B20="","",E20*F20)</x:f>
      </x:c>
      <x:c r="P20" s="19"/>
      <x:c r="Q20" s="51" t="s">
        <x:v>32</x:v>
      </x:c>
      <x:c r="R20" s="38"/>
      <x:c r="S20" s="39"/>
    </x:row>
    <x:row r="21" ht="13.5" customHeight="1">
      <x:c r="B21" s="11"/>
      <x:c r="C21" s="11"/>
      <x:c r="D21" s="12"/>
      <x:c r="E21" s="13"/>
      <x:c r="F21" s="14" t="str">
        <x:f t="shared" si="0">IF(B21="","",IFERROR(INDEX($R$11:$R$18,MATCH(D21,$Q$11:$Q$18,0)),0))</x:f>
      </x:c>
      <x:c r="G21" s="12"/>
      <x:c r="H21" s="15"/>
      <x:c r="I21" s="16"/>
      <x:c r="J21" s="12" t="str">
        <x:f t="shared" si="1">IF(B21="","",IF(OR(D21="Closed Won",D21="Closed Lost"),"Closed",IF(OR(I21&gt;$S$7,H21&lt;$S$4),"STALE","Current")))</x:f>
      </x:c>
      <x:c r="K21" s="11"/>
      <x:c r="L21" s="11"/>
      <x:c r="M21" s="11"/>
      <x:c r="N21" s="12"/>
      <x:c r="O21" s="17" t="str">
        <x:f t="shared" si="2">IF(B21="","",E21*F21)</x:f>
      </x:c>
      <x:c r="P21" s="19"/>
      <x:c r="Q21" s="36" t="s">
        <x:v>33</x:v>
      </x:c>
      <x:c r="R21" s="27"/>
      <x:c r="S21" s="23" t="n">
        <x:f>COUNTIF($B$16:$B$115,"&lt;&gt;")</x:f>
        <x:v>0</x:v>
      </x:c>
    </x:row>
    <x:row r="22" ht="13.5" customHeight="1">
      <x:c r="B22" s="4"/>
      <x:c r="C22" s="4"/>
      <x:c r="D22" s="5"/>
      <x:c r="E22" s="6"/>
      <x:c r="F22" s="7" t="str">
        <x:f t="shared" si="0">IF(B22="","",IFERROR(INDEX($R$11:$R$18,MATCH(D22,$Q$11:$Q$18,0)),0))</x:f>
      </x:c>
      <x:c r="G22" s="5"/>
      <x:c r="H22" s="8"/>
      <x:c r="I22" s="9"/>
      <x:c r="J22" s="5" t="str">
        <x:f t="shared" si="1">IF(B22="","",IF(OR(D22="Closed Won",D22="Closed Lost"),"Closed",IF(OR(I22&gt;$S$7,H22&lt;$S$4),"STALE","Current")))</x:f>
      </x:c>
      <x:c r="K22" s="4"/>
      <x:c r="L22" s="4"/>
      <x:c r="M22" s="4"/>
      <x:c r="N22" s="5"/>
      <x:c r="O22" s="10" t="str">
        <x:f t="shared" si="2">IF(B22="","",E22*F22)</x:f>
      </x:c>
      <x:c r="P22" s="19"/>
      <x:c r="Q22" s="36" t="s">
        <x:v>34</x:v>
      </x:c>
      <x:c r="R22" s="27"/>
      <x:c r="S22" s="23" t="n">
        <x:f>MAX(0,100-COUNTIF($B$16:$B$115,"&lt;&gt;"))</x:f>
        <x:v>100</x:v>
      </x:c>
    </x:row>
    <x:row r="23" ht="13.5" customHeight="1">
      <x:c r="B23" s="11"/>
      <x:c r="C23" s="11"/>
      <x:c r="D23" s="12"/>
      <x:c r="E23" s="13"/>
      <x:c r="F23" s="14" t="str">
        <x:f t="shared" si="0">IF(B23="","",IFERROR(INDEX($R$11:$R$18,MATCH(D23,$Q$11:$Q$18,0)),0))</x:f>
      </x:c>
      <x:c r="G23" s="12"/>
      <x:c r="H23" s="15"/>
      <x:c r="I23" s="16"/>
      <x:c r="J23" s="12" t="str">
        <x:f t="shared" si="1">IF(B23="","",IF(OR(D23="Closed Won",D23="Closed Lost"),"Closed",IF(OR(I23&gt;$S$7,H23&lt;$S$4),"STALE","Current")))</x:f>
      </x:c>
      <x:c r="K23" s="11"/>
      <x:c r="L23" s="11"/>
      <x:c r="M23" s="11"/>
      <x:c r="N23" s="12"/>
      <x:c r="O23" s="17" t="str">
        <x:f t="shared" si="2">IF(B23="","",E23*F23)</x:f>
      </x:c>
      <x:c r="P23" s="19"/>
      <x:c r="Q23" s="36" t="s">
        <x:v>35</x:v>
      </x:c>
      <x:c r="R23" s="27"/>
      <x:c r="S23" s="24" t="str">
        <x:f>"100 deal rows (15:"&amp;114&amp;")"</x:f>
        <x:v>100 deal rows (15:114)</x:v>
      </x:c>
    </x:row>
    <x:row r="24" ht="13.5" customHeight="1">
      <x:c r="B24" s="4"/>
      <x:c r="C24" s="4"/>
      <x:c r="D24" s="5"/>
      <x:c r="E24" s="6"/>
      <x:c r="F24" s="7" t="str">
        <x:f t="shared" si="0">IF(B24="","",IFERROR(INDEX($R$11:$R$18,MATCH(D24,$Q$11:$Q$18,0)),0))</x:f>
      </x:c>
      <x:c r="G24" s="5"/>
      <x:c r="H24" s="8"/>
      <x:c r="I24" s="9"/>
      <x:c r="J24" s="5" t="str">
        <x:f t="shared" si="1">IF(B24="","",IF(OR(D24="Closed Won",D24="Closed Lost"),"Closed",IF(OR(I24&gt;$S$7,H24&lt;$S$4),"STALE","Current")))</x:f>
      </x:c>
      <x:c r="K24" s="4"/>
      <x:c r="L24" s="4"/>
      <x:c r="M24" s="4"/>
      <x:c r="N24" s="5"/>
      <x:c r="O24" s="10" t="str">
        <x:f t="shared" si="2">IF(B24="","",E24*F24)</x:f>
      </x:c>
      <x:c r="P24" s="19"/>
      <x:c r="Q24" s="19"/>
      <x:c r="R24" s="19"/>
      <x:c r="S24" s="19"/>
    </x:row>
    <x:row r="25" ht="13.5" customHeight="1">
      <x:c r="B25" s="11"/>
      <x:c r="C25" s="11"/>
      <x:c r="D25" s="12"/>
      <x:c r="E25" s="13"/>
      <x:c r="F25" s="14" t="str">
        <x:f t="shared" si="0">IF(B25="","",IFERROR(INDEX($R$11:$R$18,MATCH(D25,$Q$11:$Q$18,0)),0))</x:f>
      </x:c>
      <x:c r="G25" s="12"/>
      <x:c r="H25" s="15"/>
      <x:c r="I25" s="16"/>
      <x:c r="J25" s="12" t="str">
        <x:f t="shared" si="1">IF(B25="","",IF(OR(D25="Closed Won",D25="Closed Lost"),"Closed",IF(OR(I25&gt;$S$7,H25&lt;$S$4),"STALE","Current")))</x:f>
      </x:c>
      <x:c r="K25" s="11"/>
      <x:c r="L25" s="11"/>
      <x:c r="M25" s="11"/>
      <x:c r="N25" s="12"/>
      <x:c r="O25" s="17" t="str">
        <x:f t="shared" si="2">IF(B25="","",E25*F25)</x:f>
      </x:c>
      <x:c r="P25" s="19"/>
      <x:c r="Q25" s="19"/>
      <x:c r="R25" s="19"/>
      <x:c r="S25" s="19"/>
    </x:row>
    <x:row r="26" ht="13.5" customHeight="1">
      <x:c r="B26" s="4"/>
      <x:c r="C26" s="4"/>
      <x:c r="D26" s="5"/>
      <x:c r="E26" s="6"/>
      <x:c r="F26" s="7" t="str">
        <x:f t="shared" si="0">IF(B26="","",IFERROR(INDEX($R$11:$R$18,MATCH(D26,$Q$11:$Q$18,0)),0))</x:f>
      </x:c>
      <x:c r="G26" s="5"/>
      <x:c r="H26" s="8"/>
      <x:c r="I26" s="9"/>
      <x:c r="J26" s="5" t="str">
        <x:f t="shared" si="1">IF(B26="","",IF(OR(D26="Closed Won",D26="Closed Lost"),"Closed",IF(OR(I26&gt;$S$7,H26&lt;$S$4),"STALE","Current")))</x:f>
      </x:c>
      <x:c r="K26" s="4"/>
      <x:c r="L26" s="4"/>
      <x:c r="M26" s="4"/>
      <x:c r="N26" s="5"/>
      <x:c r="O26" s="10" t="str">
        <x:f t="shared" si="2">IF(B26="","",E26*F26)</x:f>
      </x:c>
      <x:c r="P26" s="19"/>
      <x:c r="Q26" s="19"/>
      <x:c r="R26" s="19"/>
      <x:c r="S26" s="19"/>
    </x:row>
    <x:row r="27" ht="13.5" customHeight="1">
      <x:c r="B27" s="11"/>
      <x:c r="C27" s="11"/>
      <x:c r="D27" s="12"/>
      <x:c r="E27" s="13"/>
      <x:c r="F27" s="14" t="str">
        <x:f t="shared" si="0">IF(B27="","",IFERROR(INDEX($R$11:$R$18,MATCH(D27,$Q$11:$Q$18,0)),0))</x:f>
      </x:c>
      <x:c r="G27" s="12"/>
      <x:c r="H27" s="15"/>
      <x:c r="I27" s="16"/>
      <x:c r="J27" s="12" t="str">
        <x:f t="shared" si="1">IF(B27="","",IF(OR(D27="Closed Won",D27="Closed Lost"),"Closed",IF(OR(I27&gt;$S$7,H27&lt;$S$4),"STALE","Current")))</x:f>
      </x:c>
      <x:c r="K27" s="11"/>
      <x:c r="L27" s="11"/>
      <x:c r="M27" s="11"/>
      <x:c r="N27" s="12"/>
      <x:c r="O27" s="17" t="str">
        <x:f t="shared" si="2">IF(B27="","",E27*F27)</x:f>
      </x:c>
      <x:c r="P27" s="19"/>
      <x:c r="Q27" s="19"/>
      <x:c r="R27" s="19"/>
      <x:c r="S27" s="19"/>
    </x:row>
    <x:row r="28" ht="13.5" customHeight="1">
      <x:c r="B28" s="4"/>
      <x:c r="C28" s="4"/>
      <x:c r="D28" s="5"/>
      <x:c r="E28" s="6"/>
      <x:c r="F28" s="7" t="str">
        <x:f t="shared" si="0">IF(B28="","",IFERROR(INDEX($R$11:$R$18,MATCH(D28,$Q$11:$Q$18,0)),0))</x:f>
      </x:c>
      <x:c r="G28" s="5"/>
      <x:c r="H28" s="8"/>
      <x:c r="I28" s="9"/>
      <x:c r="J28" s="5" t="str">
        <x:f t="shared" si="1">IF(B28="","",IF(OR(D28="Closed Won",D28="Closed Lost"),"Closed",IF(OR(I28&gt;$S$7,H28&lt;$S$4),"STALE","Current")))</x:f>
      </x:c>
      <x:c r="K28" s="4"/>
      <x:c r="L28" s="4"/>
      <x:c r="M28" s="4"/>
      <x:c r="N28" s="5"/>
      <x:c r="O28" s="10" t="str">
        <x:f t="shared" si="2">IF(B28="","",E28*F28)</x:f>
      </x:c>
      <x:c r="P28" s="19"/>
      <x:c r="Q28" s="19"/>
      <x:c r="R28" s="19"/>
      <x:c r="S28" s="19"/>
    </x:row>
    <x:row r="29" ht="13.5" customHeight="1">
      <x:c r="B29" s="11"/>
      <x:c r="C29" s="11"/>
      <x:c r="D29" s="12"/>
      <x:c r="E29" s="13"/>
      <x:c r="F29" s="14" t="str">
        <x:f t="shared" si="0">IF(B29="","",IFERROR(INDEX($R$11:$R$18,MATCH(D29,$Q$11:$Q$18,0)),0))</x:f>
      </x:c>
      <x:c r="G29" s="12"/>
      <x:c r="H29" s="15"/>
      <x:c r="I29" s="16"/>
      <x:c r="J29" s="12" t="str">
        <x:f t="shared" si="1">IF(B29="","",IF(OR(D29="Closed Won",D29="Closed Lost"),"Closed",IF(OR(I29&gt;$S$7,H29&lt;$S$4),"STALE","Current")))</x:f>
      </x:c>
      <x:c r="K29" s="11"/>
      <x:c r="L29" s="11"/>
      <x:c r="M29" s="11"/>
      <x:c r="N29" s="12"/>
      <x:c r="O29" s="17" t="str">
        <x:f t="shared" si="2">IF(B29="","",E29*F29)</x:f>
      </x:c>
      <x:c r="P29" s="19"/>
      <x:c r="Q29" s="19"/>
      <x:c r="R29" s="19"/>
      <x:c r="S29" s="19"/>
    </x:row>
    <x:row r="30" ht="13.5" customHeight="1">
      <x:c r="B30" s="4"/>
      <x:c r="C30" s="4"/>
      <x:c r="D30" s="5"/>
      <x:c r="E30" s="6"/>
      <x:c r="F30" s="7" t="str">
        <x:f t="shared" si="0">IF(B30="","",IFERROR(INDEX($R$11:$R$18,MATCH(D30,$Q$11:$Q$18,0)),0))</x:f>
      </x:c>
      <x:c r="G30" s="5"/>
      <x:c r="H30" s="8"/>
      <x:c r="I30" s="9"/>
      <x:c r="J30" s="5" t="str">
        <x:f t="shared" si="1">IF(B30="","",IF(OR(D30="Closed Won",D30="Closed Lost"),"Closed",IF(OR(I30&gt;$S$7,H30&lt;$S$4),"STALE","Current")))</x:f>
      </x:c>
      <x:c r="K30" s="4"/>
      <x:c r="L30" s="4"/>
      <x:c r="M30" s="4"/>
      <x:c r="N30" s="5"/>
      <x:c r="O30" s="10" t="str">
        <x:f t="shared" si="2">IF(B30="","",E30*F30)</x:f>
      </x:c>
      <x:c r="P30" s="19"/>
      <x:c r="Q30" s="19"/>
      <x:c r="R30" s="19"/>
      <x:c r="S30" s="19"/>
    </x:row>
    <x:row r="31" ht="13.5" customHeight="1">
      <x:c r="B31" s="11"/>
      <x:c r="C31" s="11"/>
      <x:c r="D31" s="12"/>
      <x:c r="E31" s="13"/>
      <x:c r="F31" s="14" t="str">
        <x:f t="shared" si="0">IF(B31="","",IFERROR(INDEX($R$11:$R$18,MATCH(D31,$Q$11:$Q$18,0)),0))</x:f>
      </x:c>
      <x:c r="G31" s="12"/>
      <x:c r="H31" s="15"/>
      <x:c r="I31" s="16"/>
      <x:c r="J31" s="12" t="str">
        <x:f t="shared" si="1">IF(B31="","",IF(OR(D31="Closed Won",D31="Closed Lost"),"Closed",IF(OR(I31&gt;$S$7,H31&lt;$S$4),"STALE","Current")))</x:f>
      </x:c>
      <x:c r="K31" s="11"/>
      <x:c r="L31" s="11"/>
      <x:c r="M31" s="11"/>
      <x:c r="N31" s="12"/>
      <x:c r="O31" s="17" t="str">
        <x:f t="shared" si="2">IF(B31="","",E31*F31)</x:f>
      </x:c>
      <x:c r="P31" s="19"/>
      <x:c r="Q31" s="19"/>
      <x:c r="R31" s="19"/>
      <x:c r="S31" s="19"/>
    </x:row>
    <x:row r="32" ht="13.5" customHeight="1">
      <x:c r="B32" s="4"/>
      <x:c r="C32" s="4"/>
      <x:c r="D32" s="5"/>
      <x:c r="E32" s="6"/>
      <x:c r="F32" s="7" t="str">
        <x:f t="shared" si="0">IF(B32="","",IFERROR(INDEX($R$11:$R$18,MATCH(D32,$Q$11:$Q$18,0)),0))</x:f>
      </x:c>
      <x:c r="G32" s="5"/>
      <x:c r="H32" s="8"/>
      <x:c r="I32" s="9"/>
      <x:c r="J32" s="5" t="str">
        <x:f t="shared" si="1">IF(B32="","",IF(OR(D32="Closed Won",D32="Closed Lost"),"Closed",IF(OR(I32&gt;$S$7,H32&lt;$S$4),"STALE","Current")))</x:f>
      </x:c>
      <x:c r="K32" s="4"/>
      <x:c r="L32" s="4"/>
      <x:c r="M32" s="4"/>
      <x:c r="N32" s="5"/>
      <x:c r="O32" s="10" t="str">
        <x:f t="shared" si="2">IF(B32="","",E32*F32)</x:f>
      </x:c>
      <x:c r="P32" s="19"/>
      <x:c r="Q32" s="19"/>
      <x:c r="R32" s="19"/>
      <x:c r="S32" s="19"/>
    </x:row>
    <x:row r="33" ht="13.5" customHeight="1">
      <x:c r="B33" s="11"/>
      <x:c r="C33" s="11"/>
      <x:c r="D33" s="12"/>
      <x:c r="E33" s="13"/>
      <x:c r="F33" s="14" t="str">
        <x:f t="shared" si="0">IF(B33="","",IFERROR(INDEX($R$11:$R$18,MATCH(D33,$Q$11:$Q$18,0)),0))</x:f>
      </x:c>
      <x:c r="G33" s="12"/>
      <x:c r="H33" s="15"/>
      <x:c r="I33" s="16"/>
      <x:c r="J33" s="12" t="str">
        <x:f t="shared" si="1">IF(B33="","",IF(OR(D33="Closed Won",D33="Closed Lost"),"Closed",IF(OR(I33&gt;$S$7,H33&lt;$S$4),"STALE","Current")))</x:f>
      </x:c>
      <x:c r="K33" s="11"/>
      <x:c r="L33" s="11"/>
      <x:c r="M33" s="11"/>
      <x:c r="N33" s="12"/>
      <x:c r="O33" s="17" t="str">
        <x:f t="shared" si="2">IF(B33="","",E33*F33)</x:f>
      </x:c>
      <x:c r="P33" s="19"/>
      <x:c r="Q33" s="19"/>
      <x:c r="R33" s="19"/>
      <x:c r="S33" s="19"/>
    </x:row>
    <x:row r="34" ht="13.5" customHeight="1">
      <x:c r="B34" s="4"/>
      <x:c r="C34" s="4"/>
      <x:c r="D34" s="5"/>
      <x:c r="E34" s="6"/>
      <x:c r="F34" s="7" t="str">
        <x:f t="shared" si="0">IF(B34="","",IFERROR(INDEX($R$11:$R$18,MATCH(D34,$Q$11:$Q$18,0)),0))</x:f>
      </x:c>
      <x:c r="G34" s="5"/>
      <x:c r="H34" s="8"/>
      <x:c r="I34" s="9"/>
      <x:c r="J34" s="5" t="str">
        <x:f t="shared" si="1">IF(B34="","",IF(OR(D34="Closed Won",D34="Closed Lost"),"Closed",IF(OR(I34&gt;$S$7,H34&lt;$S$4),"STALE","Current")))</x:f>
      </x:c>
      <x:c r="K34" s="4"/>
      <x:c r="L34" s="4"/>
      <x:c r="M34" s="4"/>
      <x:c r="N34" s="5"/>
      <x:c r="O34" s="10" t="str">
        <x:f t="shared" si="2">IF(B34="","",E34*F34)</x:f>
      </x:c>
      <x:c r="P34" s="19"/>
      <x:c r="Q34" s="19"/>
      <x:c r="R34" s="19"/>
      <x:c r="S34" s="19"/>
    </x:row>
    <x:row r="35" ht="13.5" customHeight="1">
      <x:c r="B35" s="11"/>
      <x:c r="C35" s="11"/>
      <x:c r="D35" s="12"/>
      <x:c r="E35" s="13"/>
      <x:c r="F35" s="14" t="str">
        <x:f t="shared" si="0">IF(B35="","",IFERROR(INDEX($R$11:$R$18,MATCH(D35,$Q$11:$Q$18,0)),0))</x:f>
      </x:c>
      <x:c r="G35" s="12"/>
      <x:c r="H35" s="15"/>
      <x:c r="I35" s="16"/>
      <x:c r="J35" s="12" t="str">
        <x:f t="shared" si="1">IF(B35="","",IF(OR(D35="Closed Won",D35="Closed Lost"),"Closed",IF(OR(I35&gt;$S$7,H35&lt;$S$4),"STALE","Current")))</x:f>
      </x:c>
      <x:c r="K35" s="11"/>
      <x:c r="L35" s="11"/>
      <x:c r="M35" s="11"/>
      <x:c r="N35" s="12"/>
      <x:c r="O35" s="17" t="str">
        <x:f t="shared" si="2">IF(B35="","",E35*F35)</x:f>
      </x:c>
      <x:c r="P35" s="19"/>
      <x:c r="Q35" s="19"/>
      <x:c r="R35" s="19"/>
      <x:c r="S35" s="19"/>
    </x:row>
    <x:row r="36" ht="13.5" customHeight="1">
      <x:c r="B36" s="4"/>
      <x:c r="C36" s="4"/>
      <x:c r="D36" s="5"/>
      <x:c r="E36" s="6"/>
      <x:c r="F36" s="7" t="str">
        <x:f t="shared" si="0">IF(B36="","",IFERROR(INDEX($R$11:$R$18,MATCH(D36,$Q$11:$Q$18,0)),0))</x:f>
      </x:c>
      <x:c r="G36" s="5"/>
      <x:c r="H36" s="8"/>
      <x:c r="I36" s="9"/>
      <x:c r="J36" s="5" t="str">
        <x:f t="shared" si="1">IF(B36="","",IF(OR(D36="Closed Won",D36="Closed Lost"),"Closed",IF(OR(I36&gt;$S$7,H36&lt;$S$4),"STALE","Current")))</x:f>
      </x:c>
      <x:c r="K36" s="4"/>
      <x:c r="L36" s="4"/>
      <x:c r="M36" s="4"/>
      <x:c r="N36" s="5"/>
      <x:c r="O36" s="10" t="str">
        <x:f t="shared" si="2">IF(B36="","",E36*F36)</x:f>
      </x:c>
      <x:c r="P36" s="19"/>
      <x:c r="Q36" s="19"/>
      <x:c r="R36" s="19"/>
      <x:c r="S36" s="19"/>
    </x:row>
    <x:row r="37" ht="13.5" customHeight="1">
      <x:c r="B37" s="11"/>
      <x:c r="C37" s="11"/>
      <x:c r="D37" s="12"/>
      <x:c r="E37" s="13"/>
      <x:c r="F37" s="14" t="str">
        <x:f t="shared" si="0">IF(B37="","",IFERROR(INDEX($R$11:$R$18,MATCH(D37,$Q$11:$Q$18,0)),0))</x:f>
      </x:c>
      <x:c r="G37" s="12"/>
      <x:c r="H37" s="15"/>
      <x:c r="I37" s="16"/>
      <x:c r="J37" s="12" t="str">
        <x:f t="shared" si="1">IF(B37="","",IF(OR(D37="Closed Won",D37="Closed Lost"),"Closed",IF(OR(I37&gt;$S$7,H37&lt;$S$4),"STALE","Current")))</x:f>
      </x:c>
      <x:c r="K37" s="11"/>
      <x:c r="L37" s="11"/>
      <x:c r="M37" s="11"/>
      <x:c r="N37" s="12"/>
      <x:c r="O37" s="17" t="str">
        <x:f t="shared" si="2">IF(B37="","",E37*F37)</x:f>
      </x:c>
      <x:c r="P37" s="19"/>
      <x:c r="Q37" s="19"/>
      <x:c r="R37" s="19"/>
      <x:c r="S37" s="19"/>
    </x:row>
    <x:row r="38" ht="13.5" customHeight="1">
      <x:c r="B38" s="4"/>
      <x:c r="C38" s="4"/>
      <x:c r="D38" s="5"/>
      <x:c r="E38" s="6"/>
      <x:c r="F38" s="7" t="str">
        <x:f t="shared" si="0">IF(B38="","",IFERROR(INDEX($R$11:$R$18,MATCH(D38,$Q$11:$Q$18,0)),0))</x:f>
      </x:c>
      <x:c r="G38" s="5"/>
      <x:c r="H38" s="8"/>
      <x:c r="I38" s="9"/>
      <x:c r="J38" s="5" t="str">
        <x:f t="shared" si="1">IF(B38="","",IF(OR(D38="Closed Won",D38="Closed Lost"),"Closed",IF(OR(I38&gt;$S$7,H38&lt;$S$4),"STALE","Current")))</x:f>
      </x:c>
      <x:c r="K38" s="4"/>
      <x:c r="L38" s="4"/>
      <x:c r="M38" s="4"/>
      <x:c r="N38" s="5"/>
      <x:c r="O38" s="10" t="str">
        <x:f t="shared" si="2">IF(B38="","",E38*F38)</x:f>
      </x:c>
      <x:c r="P38" s="19"/>
      <x:c r="Q38" s="19"/>
      <x:c r="R38" s="19"/>
      <x:c r="S38" s="19"/>
    </x:row>
    <x:row r="39" ht="13.5" customHeight="1">
      <x:c r="B39" s="11"/>
      <x:c r="C39" s="11"/>
      <x:c r="D39" s="12"/>
      <x:c r="E39" s="13"/>
      <x:c r="F39" s="14" t="str">
        <x:f t="shared" si="0">IF(B39="","",IFERROR(INDEX($R$11:$R$18,MATCH(D39,$Q$11:$Q$18,0)),0))</x:f>
      </x:c>
      <x:c r="G39" s="12"/>
      <x:c r="H39" s="15"/>
      <x:c r="I39" s="16"/>
      <x:c r="J39" s="12" t="str">
        <x:f t="shared" si="1">IF(B39="","",IF(OR(D39="Closed Won",D39="Closed Lost"),"Closed",IF(OR(I39&gt;$S$7,H39&lt;$S$4),"STALE","Current")))</x:f>
      </x:c>
      <x:c r="K39" s="11"/>
      <x:c r="L39" s="11"/>
      <x:c r="M39" s="11"/>
      <x:c r="N39" s="12"/>
      <x:c r="O39" s="17" t="str">
        <x:f t="shared" si="2">IF(B39="","",E39*F39)</x:f>
      </x:c>
      <x:c r="P39" s="19"/>
      <x:c r="Q39" s="19"/>
      <x:c r="R39" s="19"/>
      <x:c r="S39" s="19"/>
    </x:row>
    <x:row r="40" ht="13.5" customHeight="1">
      <x:c r="B40"/>
      <x:c r="C40"/>
      <x:c r="D40"/>
      <x:c r="E40"/>
      <x:c r="F40" t="str">
        <x:f>IF(B40="","",IFERROR(INDEX($R$11:$R$18,MATCH(D40,$Q$11:$Q$18,0)),0))</x:f>
      </x:c>
      <x:c r="G40"/>
      <x:c r="H40"/>
      <x:c r="I40"/>
      <x:c r="J40" t="str">
        <x:f>IF(B40="","",IF(OR(D40="Closed Won",D40="Closed Lost"),"Closed",IF(OR(I40&gt;$S$7,H40&lt;$S$4),"STALE","Current")))</x:f>
      </x:c>
      <x:c r="K40"/>
      <x:c r="L40"/>
      <x:c r="M40"/>
      <x:c r="N40"/>
      <x:c r="O40" t="str">
        <x:f>IF(B40="","",E40*F40)</x:f>
      </x:c>
    </x:row>
    <x:row r="41" ht="13.5" customHeight="1">
      <x:c r="B41"/>
      <x:c r="C41"/>
      <x:c r="D41"/>
      <x:c r="E41"/>
      <x:c r="F41" t="str">
        <x:f>IF(B41="","",IFERROR(INDEX($R$11:$R$18,MATCH(D41,$Q$11:$Q$18,0)),0))</x:f>
      </x:c>
      <x:c r="G41"/>
      <x:c r="H41"/>
      <x:c r="I41"/>
      <x:c r="J41" t="str">
        <x:f>IF(B41="","",IF(OR(D41="Closed Won",D41="Closed Lost"),"Closed",IF(OR(I41&gt;$S$7,H41&lt;$S$4),"STALE","Current")))</x:f>
      </x:c>
      <x:c r="K41"/>
      <x:c r="L41"/>
      <x:c r="M41"/>
      <x:c r="N41"/>
      <x:c r="O41" t="str">
        <x:f>IF(B41="","",E41*F41)</x:f>
      </x:c>
    </x:row>
    <x:row r="42" ht="13.5" customHeight="1">
      <x:c r="B42"/>
      <x:c r="C42"/>
      <x:c r="D42"/>
      <x:c r="E42"/>
      <x:c r="F42" t="str">
        <x:f>IF(B42="","",IFERROR(INDEX($R$11:$R$18,MATCH(D42,$Q$11:$Q$18,0)),0))</x:f>
      </x:c>
      <x:c r="G42"/>
      <x:c r="H42"/>
      <x:c r="I42"/>
      <x:c r="J42" t="str">
        <x:f>IF(B42="","",IF(OR(D42="Closed Won",D42="Closed Lost"),"Closed",IF(OR(I42&gt;$S$7,H42&lt;$S$4),"STALE","Current")))</x:f>
      </x:c>
      <x:c r="K42"/>
      <x:c r="L42"/>
      <x:c r="M42"/>
      <x:c r="N42"/>
      <x:c r="O42" t="str">
        <x:f>IF(B42="","",E42*F42)</x:f>
      </x:c>
    </x:row>
    <x:row r="43" ht="13.5" customHeight="1">
      <x:c r="B43"/>
      <x:c r="C43"/>
      <x:c r="D43"/>
      <x:c r="E43"/>
      <x:c r="F43" t="str">
        <x:f>IF(B43="","",IFERROR(INDEX($R$11:$R$18,MATCH(D43,$Q$11:$Q$18,0)),0))</x:f>
      </x:c>
      <x:c r="G43"/>
      <x:c r="H43"/>
      <x:c r="I43"/>
      <x:c r="J43" t="str">
        <x:f>IF(B43="","",IF(OR(D43="Closed Won",D43="Closed Lost"),"Closed",IF(OR(I43&gt;$S$7,H43&lt;$S$4),"STALE","Current")))</x:f>
      </x:c>
      <x:c r="K43"/>
      <x:c r="L43"/>
      <x:c r="M43"/>
      <x:c r="N43"/>
      <x:c r="O43" t="str">
        <x:f>IF(B43="","",E43*F43)</x:f>
      </x:c>
    </x:row>
    <x:row r="44" ht="13.5" customHeight="1">
      <x:c r="B44"/>
      <x:c r="C44"/>
      <x:c r="D44"/>
      <x:c r="E44"/>
      <x:c r="F44" t="str">
        <x:f>IF(B44="","",IFERROR(INDEX($R$11:$R$18,MATCH(D44,$Q$11:$Q$18,0)),0))</x:f>
      </x:c>
      <x:c r="G44"/>
      <x:c r="H44"/>
      <x:c r="I44"/>
      <x:c r="J44" t="str">
        <x:f>IF(B44="","",IF(OR(D44="Closed Won",D44="Closed Lost"),"Closed",IF(OR(I44&gt;$S$7,H44&lt;$S$4),"STALE","Current")))</x:f>
      </x:c>
      <x:c r="K44"/>
      <x:c r="L44"/>
      <x:c r="M44"/>
      <x:c r="N44"/>
      <x:c r="O44" t="str">
        <x:f>IF(B44="","",E44*F44)</x:f>
      </x:c>
    </x:row>
    <x:row r="45" ht="13.5" customHeight="1">
      <x:c r="B45"/>
      <x:c r="C45"/>
      <x:c r="D45"/>
      <x:c r="E45"/>
      <x:c r="F45" t="str">
        <x:f>IF(B45="","",IFERROR(INDEX($R$11:$R$18,MATCH(D45,$Q$11:$Q$18,0)),0))</x:f>
      </x:c>
      <x:c r="G45"/>
      <x:c r="H45"/>
      <x:c r="I45"/>
      <x:c r="J45" t="str">
        <x:f>IF(B45="","",IF(OR(D45="Closed Won",D45="Closed Lost"),"Closed",IF(OR(I45&gt;$S$7,H45&lt;$S$4),"STALE","Current")))</x:f>
      </x:c>
      <x:c r="K45"/>
      <x:c r="L45"/>
      <x:c r="M45"/>
      <x:c r="N45"/>
      <x:c r="O45" t="str">
        <x:f>IF(B45="","",E45*F45)</x:f>
      </x:c>
    </x:row>
    <x:row r="46" ht="13.5" customHeight="1">
      <x:c r="B46"/>
      <x:c r="C46"/>
      <x:c r="D46"/>
      <x:c r="E46"/>
      <x:c r="F46" t="str">
        <x:f>IF(B46="","",IFERROR(INDEX($R$11:$R$18,MATCH(D46,$Q$11:$Q$18,0)),0))</x:f>
      </x:c>
      <x:c r="G46"/>
      <x:c r="H46"/>
      <x:c r="I46"/>
      <x:c r="J46" t="str">
        <x:f>IF(B46="","",IF(OR(D46="Closed Won",D46="Closed Lost"),"Closed",IF(OR(I46&gt;$S$7,H46&lt;$S$4),"STALE","Current")))</x:f>
      </x:c>
      <x:c r="K46"/>
      <x:c r="L46"/>
      <x:c r="M46"/>
      <x:c r="N46"/>
      <x:c r="O46" t="str">
        <x:f>IF(B46="","",E46*F46)</x:f>
      </x:c>
    </x:row>
    <x:row r="47" ht="13.5" customHeight="1">
      <x:c r="B47"/>
      <x:c r="C47"/>
      <x:c r="D47"/>
      <x:c r="E47"/>
      <x:c r="F47" t="str">
        <x:f>IF(B47="","",IFERROR(INDEX($R$11:$R$18,MATCH(D47,$Q$11:$Q$18,0)),0))</x:f>
      </x:c>
      <x:c r="G47"/>
      <x:c r="H47"/>
      <x:c r="I47"/>
      <x:c r="J47" t="str">
        <x:f>IF(B47="","",IF(OR(D47="Closed Won",D47="Closed Lost"),"Closed",IF(OR(I47&gt;$S$7,H47&lt;$S$4),"STALE","Current")))</x:f>
      </x:c>
      <x:c r="K47"/>
      <x:c r="L47"/>
      <x:c r="M47"/>
      <x:c r="N47"/>
      <x:c r="O47" t="str">
        <x:f>IF(B47="","",E47*F47)</x:f>
      </x:c>
    </x:row>
    <x:row r="48" ht="13.5" customHeight="1">
      <x:c r="B48"/>
      <x:c r="C48"/>
      <x:c r="D48"/>
      <x:c r="E48"/>
      <x:c r="F48" t="str">
        <x:f>IF(B48="","",IFERROR(INDEX($R$11:$R$18,MATCH(D48,$Q$11:$Q$18,0)),0))</x:f>
      </x:c>
      <x:c r="G48"/>
      <x:c r="H48"/>
      <x:c r="I48"/>
      <x:c r="J48" t="str">
        <x:f>IF(B48="","",IF(OR(D48="Closed Won",D48="Closed Lost"),"Closed",IF(OR(I48&gt;$S$7,H48&lt;$S$4),"STALE","Current")))</x:f>
      </x:c>
      <x:c r="K48"/>
      <x:c r="L48"/>
      <x:c r="M48"/>
      <x:c r="N48"/>
      <x:c r="O48" t="str">
        <x:f>IF(B48="","",E48*F48)</x:f>
      </x:c>
    </x:row>
    <x:row r="49" ht="13.5" customHeight="1">
      <x:c r="B49"/>
      <x:c r="C49"/>
      <x:c r="D49"/>
      <x:c r="E49"/>
      <x:c r="F49" t="str">
        <x:f>IF(B49="","",IFERROR(INDEX($R$11:$R$18,MATCH(D49,$Q$11:$Q$18,0)),0))</x:f>
      </x:c>
      <x:c r="G49"/>
      <x:c r="H49"/>
      <x:c r="I49"/>
      <x:c r="J49" t="str">
        <x:f>IF(B49="","",IF(OR(D49="Closed Won",D49="Closed Lost"),"Closed",IF(OR(I49&gt;$S$7,H49&lt;$S$4),"STALE","Current")))</x:f>
      </x:c>
      <x:c r="K49"/>
      <x:c r="L49"/>
      <x:c r="M49"/>
      <x:c r="N49"/>
      <x:c r="O49" t="str">
        <x:f>IF(B49="","",E49*F49)</x:f>
      </x:c>
    </x:row>
    <x:row r="50" ht="13.5" customHeight="1">
      <x:c r="B50"/>
      <x:c r="C50"/>
      <x:c r="D50"/>
      <x:c r="E50"/>
      <x:c r="F50" t="str">
        <x:f>IF(B50="","",IFERROR(INDEX($R$11:$R$18,MATCH(D50,$Q$11:$Q$18,0)),0))</x:f>
      </x:c>
      <x:c r="G50"/>
      <x:c r="H50"/>
      <x:c r="I50"/>
      <x:c r="J50" t="str">
        <x:f>IF(B50="","",IF(OR(D50="Closed Won",D50="Closed Lost"),"Closed",IF(OR(I50&gt;$S$7,H50&lt;$S$4),"STALE","Current")))</x:f>
      </x:c>
      <x:c r="K50"/>
      <x:c r="L50"/>
      <x:c r="M50"/>
      <x:c r="N50"/>
      <x:c r="O50" t="str">
        <x:f>IF(B50="","",E50*F50)</x:f>
      </x:c>
    </x:row>
    <x:row r="51" ht="13.5" customHeight="1">
      <x:c r="B51"/>
      <x:c r="C51"/>
      <x:c r="D51"/>
      <x:c r="E51"/>
      <x:c r="F51" t="str">
        <x:f>IF(B51="","",IFERROR(INDEX($R$11:$R$18,MATCH(D51,$Q$11:$Q$18,0)),0))</x:f>
      </x:c>
      <x:c r="G51"/>
      <x:c r="H51"/>
      <x:c r="I51"/>
      <x:c r="J51" t="str">
        <x:f>IF(B51="","",IF(OR(D51="Closed Won",D51="Closed Lost"),"Closed",IF(OR(I51&gt;$S$7,H51&lt;$S$4),"STALE","Current")))</x:f>
      </x:c>
      <x:c r="K51"/>
      <x:c r="L51"/>
      <x:c r="M51"/>
      <x:c r="N51"/>
      <x:c r="O51" t="str">
        <x:f>IF(B51="","",E51*F51)</x:f>
      </x:c>
    </x:row>
    <x:row r="52" ht="13.5" customHeight="1">
      <x:c r="B52"/>
      <x:c r="C52"/>
      <x:c r="D52"/>
      <x:c r="E52"/>
      <x:c r="F52" t="str">
        <x:f>IF(B52="","",IFERROR(INDEX($R$11:$R$18,MATCH(D52,$Q$11:$Q$18,0)),0))</x:f>
      </x:c>
      <x:c r="G52"/>
      <x:c r="H52"/>
      <x:c r="I52"/>
      <x:c r="J52" t="str">
        <x:f>IF(B52="","",IF(OR(D52="Closed Won",D52="Closed Lost"),"Closed",IF(OR(I52&gt;$S$7,H52&lt;$S$4),"STALE","Current")))</x:f>
      </x:c>
      <x:c r="K52"/>
      <x:c r="L52"/>
      <x:c r="M52"/>
      <x:c r="N52"/>
      <x:c r="O52" t="str">
        <x:f>IF(B52="","",E52*F52)</x:f>
      </x:c>
    </x:row>
    <x:row r="53" ht="13.5" customHeight="1">
      <x:c r="B53"/>
      <x:c r="C53"/>
      <x:c r="D53"/>
      <x:c r="E53"/>
      <x:c r="F53" t="str">
        <x:f>IF(B53="","",IFERROR(INDEX($R$11:$R$18,MATCH(D53,$Q$11:$Q$18,0)),0))</x:f>
      </x:c>
      <x:c r="G53"/>
      <x:c r="H53"/>
      <x:c r="I53"/>
      <x:c r="J53" t="str">
        <x:f>IF(B53="","",IF(OR(D53="Closed Won",D53="Closed Lost"),"Closed",IF(OR(I53&gt;$S$7,H53&lt;$S$4),"STALE","Current")))</x:f>
      </x:c>
      <x:c r="K53"/>
      <x:c r="L53"/>
      <x:c r="M53"/>
      <x:c r="N53"/>
      <x:c r="O53" t="str">
        <x:f>IF(B53="","",E53*F53)</x:f>
      </x:c>
    </x:row>
    <x:row r="54" ht="13.5" customHeight="1">
      <x:c r="B54"/>
      <x:c r="C54"/>
      <x:c r="D54"/>
      <x:c r="E54"/>
      <x:c r="F54" t="str">
        <x:f>IF(B54="","",IFERROR(INDEX($R$11:$R$18,MATCH(D54,$Q$11:$Q$18,0)),0))</x:f>
      </x:c>
      <x:c r="G54"/>
      <x:c r="H54"/>
      <x:c r="I54"/>
      <x:c r="J54" t="str">
        <x:f>IF(B54="","",IF(OR(D54="Closed Won",D54="Closed Lost"),"Closed",IF(OR(I54&gt;$S$7,H54&lt;$S$4),"STALE","Current")))</x:f>
      </x:c>
      <x:c r="K54"/>
      <x:c r="L54"/>
      <x:c r="M54"/>
      <x:c r="N54"/>
      <x:c r="O54" t="str">
        <x:f>IF(B54="","",E54*F54)</x:f>
      </x:c>
    </x:row>
    <x:row r="55" ht="13.5" customHeight="1">
      <x:c r="B55"/>
      <x:c r="C55"/>
      <x:c r="D55"/>
      <x:c r="E55"/>
      <x:c r="F55" t="str">
        <x:f>IF(B55="","",IFERROR(INDEX($R$11:$R$18,MATCH(D55,$Q$11:$Q$18,0)),0))</x:f>
      </x:c>
      <x:c r="G55"/>
      <x:c r="H55"/>
      <x:c r="I55"/>
      <x:c r="J55" t="str">
        <x:f>IF(B55="","",IF(OR(D55="Closed Won",D55="Closed Lost"),"Closed",IF(OR(I55&gt;$S$7,H55&lt;$S$4),"STALE","Current")))</x:f>
      </x:c>
      <x:c r="K55"/>
      <x:c r="L55"/>
      <x:c r="M55"/>
      <x:c r="N55"/>
      <x:c r="O55" t="str">
        <x:f>IF(B55="","",E55*F55)</x:f>
      </x:c>
    </x:row>
    <x:row r="56" ht="13.5" customHeight="1">
      <x:c r="B56"/>
      <x:c r="C56"/>
      <x:c r="D56"/>
      <x:c r="E56"/>
      <x:c r="F56" t="str">
        <x:f>IF(B56="","",IFERROR(INDEX($R$11:$R$18,MATCH(D56,$Q$11:$Q$18,0)),0))</x:f>
      </x:c>
      <x:c r="G56"/>
      <x:c r="H56"/>
      <x:c r="I56"/>
      <x:c r="J56" t="str">
        <x:f>IF(B56="","",IF(OR(D56="Closed Won",D56="Closed Lost"),"Closed",IF(OR(I56&gt;$S$7,H56&lt;$S$4),"STALE","Current")))</x:f>
      </x:c>
      <x:c r="K56"/>
      <x:c r="L56"/>
      <x:c r="M56"/>
      <x:c r="N56"/>
      <x:c r="O56" t="str">
        <x:f>IF(B56="","",E56*F56)</x:f>
      </x:c>
    </x:row>
    <x:row r="57" ht="13.5" customHeight="1">
      <x:c r="B57"/>
      <x:c r="C57"/>
      <x:c r="D57"/>
      <x:c r="E57"/>
      <x:c r="F57" t="str">
        <x:f>IF(B57="","",IFERROR(INDEX($R$11:$R$18,MATCH(D57,$Q$11:$Q$18,0)),0))</x:f>
      </x:c>
      <x:c r="G57"/>
      <x:c r="H57"/>
      <x:c r="I57"/>
      <x:c r="J57" t="str">
        <x:f>IF(B57="","",IF(OR(D57="Closed Won",D57="Closed Lost"),"Closed",IF(OR(I57&gt;$S$7,H57&lt;$S$4),"STALE","Current")))</x:f>
      </x:c>
      <x:c r="K57"/>
      <x:c r="L57"/>
      <x:c r="M57"/>
      <x:c r="N57"/>
      <x:c r="O57" t="str">
        <x:f>IF(B57="","",E57*F57)</x:f>
      </x:c>
    </x:row>
    <x:row r="58" ht="13.5" customHeight="1">
      <x:c r="B58"/>
      <x:c r="C58"/>
      <x:c r="D58"/>
      <x:c r="E58"/>
      <x:c r="F58" t="str">
        <x:f>IF(B58="","",IFERROR(INDEX($R$11:$R$18,MATCH(D58,$Q$11:$Q$18,0)),0))</x:f>
      </x:c>
      <x:c r="G58"/>
      <x:c r="H58"/>
      <x:c r="I58"/>
      <x:c r="J58" t="str">
        <x:f>IF(B58="","",IF(OR(D58="Closed Won",D58="Closed Lost"),"Closed",IF(OR(I58&gt;$S$7,H58&lt;$S$4),"STALE","Current")))</x:f>
      </x:c>
      <x:c r="K58"/>
      <x:c r="L58"/>
      <x:c r="M58"/>
      <x:c r="N58"/>
      <x:c r="O58" t="str">
        <x:f>IF(B58="","",E58*F58)</x:f>
      </x:c>
    </x:row>
    <x:row r="59" ht="13.5" customHeight="1">
      <x:c r="B59"/>
      <x:c r="C59"/>
      <x:c r="D59"/>
      <x:c r="E59"/>
      <x:c r="F59" t="str">
        <x:f>IF(B59="","",IFERROR(INDEX($R$11:$R$18,MATCH(D59,$Q$11:$Q$18,0)),0))</x:f>
      </x:c>
      <x:c r="G59"/>
      <x:c r="H59"/>
      <x:c r="I59"/>
      <x:c r="J59" t="str">
        <x:f>IF(B59="","",IF(OR(D59="Closed Won",D59="Closed Lost"),"Closed",IF(OR(I59&gt;$S$7,H59&lt;$S$4),"STALE","Current")))</x:f>
      </x:c>
      <x:c r="K59"/>
      <x:c r="L59"/>
      <x:c r="M59"/>
      <x:c r="N59"/>
      <x:c r="O59" t="str">
        <x:f>IF(B59="","",E59*F59)</x:f>
      </x:c>
    </x:row>
    <x:row r="60" ht="13.5" customHeight="1">
      <x:c r="B60"/>
      <x:c r="C60"/>
      <x:c r="D60"/>
      <x:c r="E60"/>
      <x:c r="F60" t="str">
        <x:f>IF(B60="","",IFERROR(INDEX($R$11:$R$18,MATCH(D60,$Q$11:$Q$18,0)),0))</x:f>
      </x:c>
      <x:c r="G60"/>
      <x:c r="H60"/>
      <x:c r="I60"/>
      <x:c r="J60" t="str">
        <x:f>IF(B60="","",IF(OR(D60="Closed Won",D60="Closed Lost"),"Closed",IF(OR(I60&gt;$S$7,H60&lt;$S$4),"STALE","Current")))</x:f>
      </x:c>
      <x:c r="K60"/>
      <x:c r="L60"/>
      <x:c r="M60"/>
      <x:c r="N60"/>
      <x:c r="O60" t="str">
        <x:f>IF(B60="","",E60*F60)</x:f>
      </x:c>
    </x:row>
    <x:row r="61" ht="13.5" customHeight="1">
      <x:c r="B61"/>
      <x:c r="C61"/>
      <x:c r="D61"/>
      <x:c r="E61"/>
      <x:c r="F61" t="str">
        <x:f>IF(B61="","",IFERROR(INDEX($R$11:$R$18,MATCH(D61,$Q$11:$Q$18,0)),0))</x:f>
      </x:c>
      <x:c r="G61"/>
      <x:c r="H61"/>
      <x:c r="I61"/>
      <x:c r="J61" t="str">
        <x:f>IF(B61="","",IF(OR(D61="Closed Won",D61="Closed Lost"),"Closed",IF(OR(I61&gt;$S$7,H61&lt;$S$4),"STALE","Current")))</x:f>
      </x:c>
      <x:c r="K61"/>
      <x:c r="L61"/>
      <x:c r="M61"/>
      <x:c r="N61"/>
      <x:c r="O61" t="str">
        <x:f>IF(B61="","",E61*F61)</x:f>
      </x:c>
    </x:row>
    <x:row r="62" ht="13.5" customHeight="1">
      <x:c r="B62"/>
      <x:c r="C62"/>
      <x:c r="D62"/>
      <x:c r="E62"/>
      <x:c r="F62" t="str">
        <x:f>IF(B62="","",IFERROR(INDEX($R$11:$R$18,MATCH(D62,$Q$11:$Q$18,0)),0))</x:f>
      </x:c>
      <x:c r="G62"/>
      <x:c r="H62"/>
      <x:c r="I62"/>
      <x:c r="J62" t="str">
        <x:f>IF(B62="","",IF(OR(D62="Closed Won",D62="Closed Lost"),"Closed",IF(OR(I62&gt;$S$7,H62&lt;$S$4),"STALE","Current")))</x:f>
      </x:c>
      <x:c r="K62"/>
      <x:c r="L62"/>
      <x:c r="M62"/>
      <x:c r="N62"/>
      <x:c r="O62" t="str">
        <x:f>IF(B62="","",E62*F62)</x:f>
      </x:c>
    </x:row>
    <x:row r="63" ht="13.5" customHeight="1">
      <x:c r="B63"/>
      <x:c r="C63"/>
      <x:c r="D63"/>
      <x:c r="E63"/>
      <x:c r="F63" t="str">
        <x:f>IF(B63="","",IFERROR(INDEX($R$11:$R$18,MATCH(D63,$Q$11:$Q$18,0)),0))</x:f>
      </x:c>
      <x:c r="G63"/>
      <x:c r="H63"/>
      <x:c r="I63"/>
      <x:c r="J63" t="str">
        <x:f>IF(B63="","",IF(OR(D63="Closed Won",D63="Closed Lost"),"Closed",IF(OR(I63&gt;$S$7,H63&lt;$S$4),"STALE","Current")))</x:f>
      </x:c>
      <x:c r="K63"/>
      <x:c r="L63"/>
      <x:c r="M63"/>
      <x:c r="N63"/>
      <x:c r="O63" t="str">
        <x:f>IF(B63="","",E63*F63)</x:f>
      </x:c>
    </x:row>
    <x:row r="64" ht="13.5" customHeight="1">
      <x:c r="B64"/>
      <x:c r="C64"/>
      <x:c r="D64"/>
      <x:c r="E64"/>
      <x:c r="F64" t="str">
        <x:f>IF(B64="","",IFERROR(INDEX($R$11:$R$18,MATCH(D64,$Q$11:$Q$18,0)),0))</x:f>
      </x:c>
      <x:c r="G64"/>
      <x:c r="H64"/>
      <x:c r="I64"/>
      <x:c r="J64" t="str">
        <x:f>IF(B64="","",IF(OR(D64="Closed Won",D64="Closed Lost"),"Closed",IF(OR(I64&gt;$S$7,H64&lt;$S$4),"STALE","Current")))</x:f>
      </x:c>
      <x:c r="K64"/>
      <x:c r="L64"/>
      <x:c r="M64"/>
      <x:c r="N64"/>
      <x:c r="O64" t="str">
        <x:f>IF(B64="","",E64*F64)</x:f>
      </x:c>
    </x:row>
    <x:row r="65" ht="13.5" customHeight="1">
      <x:c r="B65"/>
      <x:c r="C65"/>
      <x:c r="D65"/>
      <x:c r="E65"/>
      <x:c r="F65" t="str">
        <x:f>IF(B65="","",IFERROR(INDEX($R$11:$R$18,MATCH(D65,$Q$11:$Q$18,0)),0))</x:f>
      </x:c>
      <x:c r="G65"/>
      <x:c r="H65"/>
      <x:c r="I65"/>
      <x:c r="J65" t="str">
        <x:f>IF(B65="","",IF(OR(D65="Closed Won",D65="Closed Lost"),"Closed",IF(OR(I65&gt;$S$7,H65&lt;$S$4),"STALE","Current")))</x:f>
      </x:c>
      <x:c r="K65"/>
      <x:c r="L65"/>
      <x:c r="M65"/>
      <x:c r="N65"/>
      <x:c r="O65" t="str">
        <x:f>IF(B65="","",E65*F65)</x:f>
      </x:c>
    </x:row>
    <x:row r="66" ht="13.5" customHeight="1">
      <x:c r="B66"/>
      <x:c r="C66"/>
      <x:c r="D66"/>
      <x:c r="E66"/>
      <x:c r="F66" t="str">
        <x:f>IF(B66="","",IFERROR(INDEX($R$11:$R$18,MATCH(D66,$Q$11:$Q$18,0)),0))</x:f>
      </x:c>
      <x:c r="G66"/>
      <x:c r="H66"/>
      <x:c r="I66"/>
      <x:c r="J66" t="str">
        <x:f>IF(B66="","",IF(OR(D66="Closed Won",D66="Closed Lost"),"Closed",IF(OR(I66&gt;$S$7,H66&lt;$S$4),"STALE","Current")))</x:f>
      </x:c>
      <x:c r="K66"/>
      <x:c r="L66"/>
      <x:c r="M66"/>
      <x:c r="N66"/>
      <x:c r="O66" t="str">
        <x:f>IF(B66="","",E66*F66)</x:f>
      </x:c>
    </x:row>
    <x:row r="67" ht="13.5" customHeight="1">
      <x:c r="B67"/>
      <x:c r="C67"/>
      <x:c r="D67"/>
      <x:c r="E67"/>
      <x:c r="F67" t="str">
        <x:f>IF(B67="","",IFERROR(INDEX($R$11:$R$18,MATCH(D67,$Q$11:$Q$18,0)),0))</x:f>
      </x:c>
      <x:c r="G67"/>
      <x:c r="H67"/>
      <x:c r="I67"/>
      <x:c r="J67" t="str">
        <x:f>IF(B67="","",IF(OR(D67="Closed Won",D67="Closed Lost"),"Closed",IF(OR(I67&gt;$S$7,H67&lt;$S$4),"STALE","Current")))</x:f>
      </x:c>
      <x:c r="K67"/>
      <x:c r="L67"/>
      <x:c r="M67"/>
      <x:c r="N67"/>
      <x:c r="O67" t="str">
        <x:f>IF(B67="","",E67*F67)</x:f>
      </x:c>
    </x:row>
    <x:row r="68" ht="13.5" customHeight="1">
      <x:c r="B68"/>
      <x:c r="C68"/>
      <x:c r="D68"/>
      <x:c r="E68"/>
      <x:c r="F68" t="str">
        <x:f>IF(B68="","",IFERROR(INDEX($R$11:$R$18,MATCH(D68,$Q$11:$Q$18,0)),0))</x:f>
      </x:c>
      <x:c r="G68"/>
      <x:c r="H68"/>
      <x:c r="I68"/>
      <x:c r="J68" t="str">
        <x:f>IF(B68="","",IF(OR(D68="Closed Won",D68="Closed Lost"),"Closed",IF(OR(I68&gt;$S$7,H68&lt;$S$4),"STALE","Current")))</x:f>
      </x:c>
      <x:c r="K68"/>
      <x:c r="L68"/>
      <x:c r="M68"/>
      <x:c r="N68"/>
      <x:c r="O68" t="str">
        <x:f>IF(B68="","",E68*F68)</x:f>
      </x:c>
    </x:row>
    <x:row r="69" ht="13.5" customHeight="1">
      <x:c r="B69"/>
      <x:c r="C69"/>
      <x:c r="D69"/>
      <x:c r="E69"/>
      <x:c r="F69" t="str">
        <x:f>IF(B69="","",IFERROR(INDEX($R$11:$R$18,MATCH(D69,$Q$11:$Q$18,0)),0))</x:f>
      </x:c>
      <x:c r="G69"/>
      <x:c r="H69"/>
      <x:c r="I69"/>
      <x:c r="J69" t="str">
        <x:f>IF(B69="","",IF(OR(D69="Closed Won",D69="Closed Lost"),"Closed",IF(OR(I69&gt;$S$7,H69&lt;$S$4),"STALE","Current")))</x:f>
      </x:c>
      <x:c r="K69"/>
      <x:c r="L69"/>
      <x:c r="M69"/>
      <x:c r="N69"/>
      <x:c r="O69" t="str">
        <x:f>IF(B69="","",E69*F69)</x:f>
      </x:c>
    </x:row>
    <x:row r="70" ht="13.5" customHeight="1">
      <x:c r="B70"/>
      <x:c r="C70"/>
      <x:c r="D70"/>
      <x:c r="E70"/>
      <x:c r="F70" t="str">
        <x:f>IF(B70="","",IFERROR(INDEX($R$11:$R$18,MATCH(D70,$Q$11:$Q$18,0)),0))</x:f>
      </x:c>
      <x:c r="G70"/>
      <x:c r="H70"/>
      <x:c r="I70"/>
      <x:c r="J70" t="str">
        <x:f>IF(B70="","",IF(OR(D70="Closed Won",D70="Closed Lost"),"Closed",IF(OR(I70&gt;$S$7,H70&lt;$S$4),"STALE","Current")))</x:f>
      </x:c>
      <x:c r="K70"/>
      <x:c r="L70"/>
      <x:c r="M70"/>
      <x:c r="N70"/>
      <x:c r="O70" t="str">
        <x:f>IF(B70="","",E70*F70)</x:f>
      </x:c>
    </x:row>
    <x:row r="71" ht="13.5" customHeight="1">
      <x:c r="B71"/>
      <x:c r="C71"/>
      <x:c r="D71"/>
      <x:c r="E71"/>
      <x:c r="F71" t="str">
        <x:f>IF(B71="","",IFERROR(INDEX($R$11:$R$18,MATCH(D71,$Q$11:$Q$18,0)),0))</x:f>
      </x:c>
      <x:c r="G71"/>
      <x:c r="H71"/>
      <x:c r="I71"/>
      <x:c r="J71" t="str">
        <x:f>IF(B71="","",IF(OR(D71="Closed Won",D71="Closed Lost"),"Closed",IF(OR(I71&gt;$S$7,H71&lt;$S$4),"STALE","Current")))</x:f>
      </x:c>
      <x:c r="K71"/>
      <x:c r="L71"/>
      <x:c r="M71"/>
      <x:c r="N71"/>
      <x:c r="O71" t="str">
        <x:f>IF(B71="","",E71*F71)</x:f>
      </x:c>
    </x:row>
    <x:row r="72" ht="13.5" customHeight="1">
      <x:c r="B72"/>
      <x:c r="C72"/>
      <x:c r="D72"/>
      <x:c r="E72"/>
      <x:c r="F72" t="str">
        <x:f>IF(B72="","",IFERROR(INDEX($R$11:$R$18,MATCH(D72,$Q$11:$Q$18,0)),0))</x:f>
      </x:c>
      <x:c r="G72"/>
      <x:c r="H72"/>
      <x:c r="I72"/>
      <x:c r="J72" t="str">
        <x:f>IF(B72="","",IF(OR(D72="Closed Won",D72="Closed Lost"),"Closed",IF(OR(I72&gt;$S$7,H72&lt;$S$4),"STALE","Current")))</x:f>
      </x:c>
      <x:c r="K72"/>
      <x:c r="L72"/>
      <x:c r="M72"/>
      <x:c r="N72"/>
      <x:c r="O72" t="str">
        <x:f>IF(B72="","",E72*F72)</x:f>
      </x:c>
    </x:row>
    <x:row r="73" ht="13.5" customHeight="1">
      <x:c r="B73"/>
      <x:c r="C73"/>
      <x:c r="D73"/>
      <x:c r="E73"/>
      <x:c r="F73" t="str">
        <x:f>IF(B73="","",IFERROR(INDEX($R$11:$R$18,MATCH(D73,$Q$11:$Q$18,0)),0))</x:f>
      </x:c>
      <x:c r="G73"/>
      <x:c r="H73"/>
      <x:c r="I73"/>
      <x:c r="J73" t="str">
        <x:f>IF(B73="","",IF(OR(D73="Closed Won",D73="Closed Lost"),"Closed",IF(OR(I73&gt;$S$7,H73&lt;$S$4),"STALE","Current")))</x:f>
      </x:c>
      <x:c r="K73"/>
      <x:c r="L73"/>
      <x:c r="M73"/>
      <x:c r="N73"/>
      <x:c r="O73" t="str">
        <x:f>IF(B73="","",E73*F73)</x:f>
      </x:c>
    </x:row>
    <x:row r="74" ht="13.5" customHeight="1">
      <x:c r="B74"/>
      <x:c r="C74"/>
      <x:c r="D74"/>
      <x:c r="E74"/>
      <x:c r="F74" t="str">
        <x:f>IF(B74="","",IFERROR(INDEX($R$11:$R$18,MATCH(D74,$Q$11:$Q$18,0)),0))</x:f>
      </x:c>
      <x:c r="G74"/>
      <x:c r="H74"/>
      <x:c r="I74"/>
      <x:c r="J74" t="str">
        <x:f>IF(B74="","",IF(OR(D74="Closed Won",D74="Closed Lost"),"Closed",IF(OR(I74&gt;$S$7,H74&lt;$S$4),"STALE","Current")))</x:f>
      </x:c>
      <x:c r="K74"/>
      <x:c r="L74"/>
      <x:c r="M74"/>
      <x:c r="N74"/>
      <x:c r="O74" t="str">
        <x:f>IF(B74="","",E74*F74)</x:f>
      </x:c>
    </x:row>
    <x:row r="75" ht="13.5" customHeight="1">
      <x:c r="B75"/>
      <x:c r="C75"/>
      <x:c r="D75"/>
      <x:c r="E75"/>
      <x:c r="F75" t="str">
        <x:f>IF(B75="","",IFERROR(INDEX($R$11:$R$18,MATCH(D75,$Q$11:$Q$18,0)),0))</x:f>
      </x:c>
      <x:c r="G75"/>
      <x:c r="H75"/>
      <x:c r="I75"/>
      <x:c r="J75" t="str">
        <x:f>IF(B75="","",IF(OR(D75="Closed Won",D75="Closed Lost"),"Closed",IF(OR(I75&gt;$S$7,H75&lt;$S$4),"STALE","Current")))</x:f>
      </x:c>
      <x:c r="K75"/>
      <x:c r="L75"/>
      <x:c r="M75"/>
      <x:c r="N75"/>
      <x:c r="O75" t="str">
        <x:f>IF(B75="","",E75*F75)</x:f>
      </x:c>
    </x:row>
    <x:row r="76" ht="13.5" customHeight="1">
      <x:c r="B76"/>
      <x:c r="C76"/>
      <x:c r="D76"/>
      <x:c r="E76"/>
      <x:c r="F76" t="str">
        <x:f>IF(B76="","",IFERROR(INDEX($R$11:$R$18,MATCH(D76,$Q$11:$Q$18,0)),0))</x:f>
      </x:c>
      <x:c r="G76"/>
      <x:c r="H76"/>
      <x:c r="I76"/>
      <x:c r="J76" t="str">
        <x:f>IF(B76="","",IF(OR(D76="Closed Won",D76="Closed Lost"),"Closed",IF(OR(I76&gt;$S$7,H76&lt;$S$4),"STALE","Current")))</x:f>
      </x:c>
      <x:c r="K76"/>
      <x:c r="L76"/>
      <x:c r="M76"/>
      <x:c r="N76"/>
      <x:c r="O76" t="str">
        <x:f>IF(B76="","",E76*F76)</x:f>
      </x:c>
    </x:row>
    <x:row r="77" ht="13.5" customHeight="1">
      <x:c r="B77"/>
      <x:c r="C77"/>
      <x:c r="D77"/>
      <x:c r="E77"/>
      <x:c r="F77" t="str">
        <x:f>IF(B77="","",IFERROR(INDEX($R$11:$R$18,MATCH(D77,$Q$11:$Q$18,0)),0))</x:f>
      </x:c>
      <x:c r="G77"/>
      <x:c r="H77"/>
      <x:c r="I77"/>
      <x:c r="J77" t="str">
        <x:f>IF(B77="","",IF(OR(D77="Closed Won",D77="Closed Lost"),"Closed",IF(OR(I77&gt;$S$7,H77&lt;$S$4),"STALE","Current")))</x:f>
      </x:c>
      <x:c r="K77"/>
      <x:c r="L77"/>
      <x:c r="M77"/>
      <x:c r="N77"/>
      <x:c r="O77" t="str">
        <x:f>IF(B77="","",E77*F77)</x:f>
      </x:c>
    </x:row>
    <x:row r="78" ht="13.5" customHeight="1">
      <x:c r="B78"/>
      <x:c r="C78"/>
      <x:c r="D78"/>
      <x:c r="E78"/>
      <x:c r="F78" t="str">
        <x:f>IF(B78="","",IFERROR(INDEX($R$11:$R$18,MATCH(D78,$Q$11:$Q$18,0)),0))</x:f>
      </x:c>
      <x:c r="G78"/>
      <x:c r="H78"/>
      <x:c r="I78"/>
      <x:c r="J78" t="str">
        <x:f>IF(B78="","",IF(OR(D78="Closed Won",D78="Closed Lost"),"Closed",IF(OR(I78&gt;$S$7,H78&lt;$S$4),"STALE","Current")))</x:f>
      </x:c>
      <x:c r="K78"/>
      <x:c r="L78"/>
      <x:c r="M78"/>
      <x:c r="N78"/>
      <x:c r="O78" t="str">
        <x:f>IF(B78="","",E78*F78)</x:f>
      </x:c>
    </x:row>
    <x:row r="79" ht="13.5" customHeight="1">
      <x:c r="B79"/>
      <x:c r="C79"/>
      <x:c r="D79"/>
      <x:c r="E79"/>
      <x:c r="F79" t="str">
        <x:f>IF(B79="","",IFERROR(INDEX($R$11:$R$18,MATCH(D79,$Q$11:$Q$18,0)),0))</x:f>
      </x:c>
      <x:c r="G79"/>
      <x:c r="H79"/>
      <x:c r="I79"/>
      <x:c r="J79" t="str">
        <x:f>IF(B79="","",IF(OR(D79="Closed Won",D79="Closed Lost"),"Closed",IF(OR(I79&gt;$S$7,H79&lt;$S$4),"STALE","Current")))</x:f>
      </x:c>
      <x:c r="K79"/>
      <x:c r="L79"/>
      <x:c r="M79"/>
      <x:c r="N79"/>
      <x:c r="O79" t="str">
        <x:f>IF(B79="","",E79*F79)</x:f>
      </x:c>
    </x:row>
    <x:row r="80" ht="13.5" customHeight="1">
      <x:c r="B80"/>
      <x:c r="C80"/>
      <x:c r="D80"/>
      <x:c r="E80"/>
      <x:c r="F80" t="str">
        <x:f>IF(B80="","",IFERROR(INDEX($R$11:$R$18,MATCH(D80,$Q$11:$Q$18,0)),0))</x:f>
      </x:c>
      <x:c r="G80"/>
      <x:c r="H80"/>
      <x:c r="I80"/>
      <x:c r="J80" t="str">
        <x:f>IF(B80="","",IF(OR(D80="Closed Won",D80="Closed Lost"),"Closed",IF(OR(I80&gt;$S$7,H80&lt;$S$4),"STALE","Current")))</x:f>
      </x:c>
      <x:c r="K80"/>
      <x:c r="L80"/>
      <x:c r="M80"/>
      <x:c r="N80"/>
      <x:c r="O80" t="str">
        <x:f>IF(B80="","",E80*F80)</x:f>
      </x:c>
    </x:row>
    <x:row r="81" ht="13.5" customHeight="1">
      <x:c r="B81"/>
      <x:c r="C81"/>
      <x:c r="D81"/>
      <x:c r="E81"/>
      <x:c r="F81" t="str">
        <x:f>IF(B81="","",IFERROR(INDEX($R$11:$R$18,MATCH(D81,$Q$11:$Q$18,0)),0))</x:f>
      </x:c>
      <x:c r="G81"/>
      <x:c r="H81"/>
      <x:c r="I81"/>
      <x:c r="J81" t="str">
        <x:f>IF(B81="","",IF(OR(D81="Closed Won",D81="Closed Lost"),"Closed",IF(OR(I81&gt;$S$7,H81&lt;$S$4),"STALE","Current")))</x:f>
      </x:c>
      <x:c r="K81"/>
      <x:c r="L81"/>
      <x:c r="M81"/>
      <x:c r="N81"/>
      <x:c r="O81" t="str">
        <x:f>IF(B81="","",E81*F81)</x:f>
      </x:c>
    </x:row>
    <x:row r="82" ht="13.5" customHeight="1">
      <x:c r="B82"/>
      <x:c r="C82"/>
      <x:c r="D82"/>
      <x:c r="E82"/>
      <x:c r="F82" t="str">
        <x:f>IF(B82="","",IFERROR(INDEX($R$11:$R$18,MATCH(D82,$Q$11:$Q$18,0)),0))</x:f>
      </x:c>
      <x:c r="G82"/>
      <x:c r="H82"/>
      <x:c r="I82"/>
      <x:c r="J82" t="str">
        <x:f>IF(B82="","",IF(OR(D82="Closed Won",D82="Closed Lost"),"Closed",IF(OR(I82&gt;$S$7,H82&lt;$S$4),"STALE","Current")))</x:f>
      </x:c>
      <x:c r="K82"/>
      <x:c r="L82"/>
      <x:c r="M82"/>
      <x:c r="N82"/>
      <x:c r="O82" t="str">
        <x:f>IF(B82="","",E82*F82)</x:f>
      </x:c>
    </x:row>
    <x:row r="83" ht="13.5" customHeight="1">
      <x:c r="B83"/>
      <x:c r="C83"/>
      <x:c r="D83"/>
      <x:c r="E83"/>
      <x:c r="F83" t="str">
        <x:f>IF(B83="","",IFERROR(INDEX($R$11:$R$18,MATCH(D83,$Q$11:$Q$18,0)),0))</x:f>
      </x:c>
      <x:c r="G83"/>
      <x:c r="H83"/>
      <x:c r="I83"/>
      <x:c r="J83" t="str">
        <x:f>IF(B83="","",IF(OR(D83="Closed Won",D83="Closed Lost"),"Closed",IF(OR(I83&gt;$S$7,H83&lt;$S$4),"STALE","Current")))</x:f>
      </x:c>
      <x:c r="K83"/>
      <x:c r="L83"/>
      <x:c r="M83"/>
      <x:c r="N83"/>
      <x:c r="O83" t="str">
        <x:f>IF(B83="","",E83*F83)</x:f>
      </x:c>
    </x:row>
    <x:row r="84" ht="13.5" customHeight="1">
      <x:c r="B84"/>
      <x:c r="C84"/>
      <x:c r="D84"/>
      <x:c r="E84"/>
      <x:c r="F84" t="str">
        <x:f>IF(B84="","",IFERROR(INDEX($R$11:$R$18,MATCH(D84,$Q$11:$Q$18,0)),0))</x:f>
      </x:c>
      <x:c r="G84"/>
      <x:c r="H84"/>
      <x:c r="I84"/>
      <x:c r="J84" t="str">
        <x:f>IF(B84="","",IF(OR(D84="Closed Won",D84="Closed Lost"),"Closed",IF(OR(I84&gt;$S$7,H84&lt;$S$4),"STALE","Current")))</x:f>
      </x:c>
      <x:c r="K84"/>
      <x:c r="L84"/>
      <x:c r="M84"/>
      <x:c r="N84"/>
      <x:c r="O84" t="str">
        <x:f>IF(B84="","",E84*F84)</x:f>
      </x:c>
    </x:row>
    <x:row r="85" ht="13.5" customHeight="1">
      <x:c r="B85"/>
      <x:c r="C85"/>
      <x:c r="D85"/>
      <x:c r="E85"/>
      <x:c r="F85" t="str">
        <x:f>IF(B85="","",IFERROR(INDEX($R$11:$R$18,MATCH(D85,$Q$11:$Q$18,0)),0))</x:f>
      </x:c>
      <x:c r="G85"/>
      <x:c r="H85"/>
      <x:c r="I85"/>
      <x:c r="J85" t="str">
        <x:f>IF(B85="","",IF(OR(D85="Closed Won",D85="Closed Lost"),"Closed",IF(OR(I85&gt;$S$7,H85&lt;$S$4),"STALE","Current")))</x:f>
      </x:c>
      <x:c r="K85"/>
      <x:c r="L85"/>
      <x:c r="M85"/>
      <x:c r="N85"/>
      <x:c r="O85" t="str">
        <x:f>IF(B85="","",E85*F85)</x:f>
      </x:c>
    </x:row>
    <x:row r="86" ht="13.5" customHeight="1">
      <x:c r="B86"/>
      <x:c r="C86"/>
      <x:c r="D86"/>
      <x:c r="E86"/>
      <x:c r="F86" t="str">
        <x:f>IF(B86="","",IFERROR(INDEX($R$11:$R$18,MATCH(D86,$Q$11:$Q$18,0)),0))</x:f>
      </x:c>
      <x:c r="G86"/>
      <x:c r="H86"/>
      <x:c r="I86"/>
      <x:c r="J86" t="str">
        <x:f>IF(B86="","",IF(OR(D86="Closed Won",D86="Closed Lost"),"Closed",IF(OR(I86&gt;$S$7,H86&lt;$S$4),"STALE","Current")))</x:f>
      </x:c>
      <x:c r="K86"/>
      <x:c r="L86"/>
      <x:c r="M86"/>
      <x:c r="N86"/>
      <x:c r="O86" t="str">
        <x:f>IF(B86="","",E86*F86)</x:f>
      </x:c>
    </x:row>
    <x:row r="87" ht="13.5" customHeight="1">
      <x:c r="B87"/>
      <x:c r="C87"/>
      <x:c r="D87"/>
      <x:c r="E87"/>
      <x:c r="F87" t="str">
        <x:f>IF(B87="","",IFERROR(INDEX($R$11:$R$18,MATCH(D87,$Q$11:$Q$18,0)),0))</x:f>
      </x:c>
      <x:c r="G87"/>
      <x:c r="H87"/>
      <x:c r="I87"/>
      <x:c r="J87" t="str">
        <x:f>IF(B87="","",IF(OR(D87="Closed Won",D87="Closed Lost"),"Closed",IF(OR(I87&gt;$S$7,H87&lt;$S$4),"STALE","Current")))</x:f>
      </x:c>
      <x:c r="K87"/>
      <x:c r="L87"/>
      <x:c r="M87"/>
      <x:c r="N87"/>
      <x:c r="O87" t="str">
        <x:f>IF(B87="","",E87*F87)</x:f>
      </x:c>
    </x:row>
    <x:row r="88" ht="13.5" customHeight="1">
      <x:c r="B88"/>
      <x:c r="C88"/>
      <x:c r="D88"/>
      <x:c r="E88"/>
      <x:c r="F88" t="str">
        <x:f>IF(B88="","",IFERROR(INDEX($R$11:$R$18,MATCH(D88,$Q$11:$Q$18,0)),0))</x:f>
      </x:c>
      <x:c r="G88"/>
      <x:c r="H88"/>
      <x:c r="I88"/>
      <x:c r="J88" t="str">
        <x:f>IF(B88="","",IF(OR(D88="Closed Won",D88="Closed Lost"),"Closed",IF(OR(I88&gt;$S$7,H88&lt;$S$4),"STALE","Current")))</x:f>
      </x:c>
      <x:c r="K88"/>
      <x:c r="L88"/>
      <x:c r="M88"/>
      <x:c r="N88"/>
      <x:c r="O88" t="str">
        <x:f>IF(B88="","",E88*F88)</x:f>
      </x:c>
    </x:row>
    <x:row r="89" ht="13.5" customHeight="1">
      <x:c r="B89"/>
      <x:c r="C89"/>
      <x:c r="D89"/>
      <x:c r="E89"/>
      <x:c r="F89" t="str">
        <x:f>IF(B89="","",IFERROR(INDEX($R$11:$R$18,MATCH(D89,$Q$11:$Q$18,0)),0))</x:f>
      </x:c>
      <x:c r="G89"/>
      <x:c r="H89"/>
      <x:c r="I89"/>
      <x:c r="J89" t="str">
        <x:f>IF(B89="","",IF(OR(D89="Closed Won",D89="Closed Lost"),"Closed",IF(OR(I89&gt;$S$7,H89&lt;$S$4),"STALE","Current")))</x:f>
      </x:c>
      <x:c r="K89"/>
      <x:c r="L89"/>
      <x:c r="M89"/>
      <x:c r="N89"/>
      <x:c r="O89" t="str">
        <x:f>IF(B89="","",E89*F89)</x:f>
      </x:c>
    </x:row>
    <x:row r="90" ht="13.5" customHeight="1">
      <x:c r="B90"/>
      <x:c r="C90"/>
      <x:c r="D90"/>
      <x:c r="E90"/>
      <x:c r="F90" t="str">
        <x:f>IF(B90="","",IFERROR(INDEX($R$11:$R$18,MATCH(D90,$Q$11:$Q$18,0)),0))</x:f>
      </x:c>
      <x:c r="G90"/>
      <x:c r="H90"/>
      <x:c r="I90"/>
      <x:c r="J90" t="str">
        <x:f>IF(B90="","",IF(OR(D90="Closed Won",D90="Closed Lost"),"Closed",IF(OR(I90&gt;$S$7,H90&lt;$S$4),"STALE","Current")))</x:f>
      </x:c>
      <x:c r="K90"/>
      <x:c r="L90"/>
      <x:c r="M90"/>
      <x:c r="N90"/>
      <x:c r="O90" t="str">
        <x:f>IF(B90="","",E90*F90)</x:f>
      </x:c>
    </x:row>
    <x:row r="91" ht="13.5" customHeight="1">
      <x:c r="B91"/>
      <x:c r="C91"/>
      <x:c r="D91"/>
      <x:c r="E91"/>
      <x:c r="F91" t="str">
        <x:f>IF(B91="","",IFERROR(INDEX($R$11:$R$18,MATCH(D91,$Q$11:$Q$18,0)),0))</x:f>
      </x:c>
      <x:c r="G91"/>
      <x:c r="H91"/>
      <x:c r="I91"/>
      <x:c r="J91" t="str">
        <x:f>IF(B91="","",IF(OR(D91="Closed Won",D91="Closed Lost"),"Closed",IF(OR(I91&gt;$S$7,H91&lt;$S$4),"STALE","Current")))</x:f>
      </x:c>
      <x:c r="K91"/>
      <x:c r="L91"/>
      <x:c r="M91"/>
      <x:c r="N91"/>
      <x:c r="O91" t="str">
        <x:f>IF(B91="","",E91*F91)</x:f>
      </x:c>
    </x:row>
    <x:row r="92" ht="13.5" customHeight="1">
      <x:c r="B92"/>
      <x:c r="C92"/>
      <x:c r="D92"/>
      <x:c r="E92"/>
      <x:c r="F92" t="str">
        <x:f>IF(B92="","",IFERROR(INDEX($R$11:$R$18,MATCH(D92,$Q$11:$Q$18,0)),0))</x:f>
      </x:c>
      <x:c r="G92"/>
      <x:c r="H92"/>
      <x:c r="I92"/>
      <x:c r="J92" t="str">
        <x:f>IF(B92="","",IF(OR(D92="Closed Won",D92="Closed Lost"),"Closed",IF(OR(I92&gt;$S$7,H92&lt;$S$4),"STALE","Current")))</x:f>
      </x:c>
      <x:c r="K92"/>
      <x:c r="L92"/>
      <x:c r="M92"/>
      <x:c r="N92"/>
      <x:c r="O92" t="str">
        <x:f>IF(B92="","",E92*F92)</x:f>
      </x:c>
    </x:row>
    <x:row r="93" ht="13.5" customHeight="1">
      <x:c r="B93"/>
      <x:c r="C93"/>
      <x:c r="D93"/>
      <x:c r="E93"/>
      <x:c r="F93" t="str">
        <x:f>IF(B93="","",IFERROR(INDEX($R$11:$R$18,MATCH(D93,$Q$11:$Q$18,0)),0))</x:f>
      </x:c>
      <x:c r="G93"/>
      <x:c r="H93"/>
      <x:c r="I93"/>
      <x:c r="J93" t="str">
        <x:f>IF(B93="","",IF(OR(D93="Closed Won",D93="Closed Lost"),"Closed",IF(OR(I93&gt;$S$7,H93&lt;$S$4),"STALE","Current")))</x:f>
      </x:c>
      <x:c r="K93"/>
      <x:c r="L93"/>
      <x:c r="M93"/>
      <x:c r="N93"/>
      <x:c r="O93" t="str">
        <x:f>IF(B93="","",E93*F93)</x:f>
      </x:c>
    </x:row>
    <x:row r="94" ht="13.5" customHeight="1">
      <x:c r="B94"/>
      <x:c r="C94"/>
      <x:c r="D94"/>
      <x:c r="E94"/>
      <x:c r="F94" t="str">
        <x:f>IF(B94="","",IFERROR(INDEX($R$11:$R$18,MATCH(D94,$Q$11:$Q$18,0)),0))</x:f>
      </x:c>
      <x:c r="G94"/>
      <x:c r="H94"/>
      <x:c r="I94"/>
      <x:c r="J94" t="str">
        <x:f>IF(B94="","",IF(OR(D94="Closed Won",D94="Closed Lost"),"Closed",IF(OR(I94&gt;$S$7,H94&lt;$S$4),"STALE","Current")))</x:f>
      </x:c>
      <x:c r="K94"/>
      <x:c r="L94"/>
      <x:c r="M94"/>
      <x:c r="N94"/>
      <x:c r="O94" t="str">
        <x:f>IF(B94="","",E94*F94)</x:f>
      </x:c>
    </x:row>
    <x:row r="95" ht="13.5" customHeight="1">
      <x:c r="B95"/>
      <x:c r="C95"/>
      <x:c r="D95"/>
      <x:c r="E95"/>
      <x:c r="F95" t="str">
        <x:f>IF(B95="","",IFERROR(INDEX($R$11:$R$18,MATCH(D95,$Q$11:$Q$18,0)),0))</x:f>
      </x:c>
      <x:c r="G95"/>
      <x:c r="H95"/>
      <x:c r="I95"/>
      <x:c r="J95" t="str">
        <x:f>IF(B95="","",IF(OR(D95="Closed Won",D95="Closed Lost"),"Closed",IF(OR(I95&gt;$S$7,H95&lt;$S$4),"STALE","Current")))</x:f>
      </x:c>
      <x:c r="K95"/>
      <x:c r="L95"/>
      <x:c r="M95"/>
      <x:c r="N95"/>
      <x:c r="O95" t="str">
        <x:f>IF(B95="","",E95*F95)</x:f>
      </x:c>
    </x:row>
    <x:row r="96" ht="13.5" customHeight="1">
      <x:c r="B96"/>
      <x:c r="C96"/>
      <x:c r="D96"/>
      <x:c r="E96"/>
      <x:c r="F96" t="str">
        <x:f>IF(B96="","",IFERROR(INDEX($R$11:$R$18,MATCH(D96,$Q$11:$Q$18,0)),0))</x:f>
      </x:c>
      <x:c r="G96"/>
      <x:c r="H96"/>
      <x:c r="I96"/>
      <x:c r="J96" t="str">
        <x:f>IF(B96="","",IF(OR(D96="Closed Won",D96="Closed Lost"),"Closed",IF(OR(I96&gt;$S$7,H96&lt;$S$4),"STALE","Current")))</x:f>
      </x:c>
      <x:c r="K96"/>
      <x:c r="L96"/>
      <x:c r="M96"/>
      <x:c r="N96"/>
      <x:c r="O96" t="str">
        <x:f>IF(B96="","",E96*F96)</x:f>
      </x:c>
    </x:row>
    <x:row r="97" ht="13.5" customHeight="1">
      <x:c r="B97"/>
      <x:c r="C97"/>
      <x:c r="D97"/>
      <x:c r="E97"/>
      <x:c r="F97" t="str">
        <x:f>IF(B97="","",IFERROR(INDEX($R$11:$R$18,MATCH(D97,$Q$11:$Q$18,0)),0))</x:f>
      </x:c>
      <x:c r="G97"/>
      <x:c r="H97"/>
      <x:c r="I97"/>
      <x:c r="J97" t="str">
        <x:f>IF(B97="","",IF(OR(D97="Closed Won",D97="Closed Lost"),"Closed",IF(OR(I97&gt;$S$7,H97&lt;$S$4),"STALE","Current")))</x:f>
      </x:c>
      <x:c r="K97"/>
      <x:c r="L97"/>
      <x:c r="M97"/>
      <x:c r="N97"/>
      <x:c r="O97" t="str">
        <x:f>IF(B97="","",E97*F97)</x:f>
      </x:c>
    </x:row>
    <x:row r="98" ht="13.5" customHeight="1">
      <x:c r="B98"/>
      <x:c r="C98"/>
      <x:c r="D98"/>
      <x:c r="E98"/>
      <x:c r="F98" t="str">
        <x:f>IF(B98="","",IFERROR(INDEX($R$11:$R$18,MATCH(D98,$Q$11:$Q$18,0)),0))</x:f>
      </x:c>
      <x:c r="G98"/>
      <x:c r="H98"/>
      <x:c r="I98"/>
      <x:c r="J98" t="str">
        <x:f>IF(B98="","",IF(OR(D98="Closed Won",D98="Closed Lost"),"Closed",IF(OR(I98&gt;$S$7,H98&lt;$S$4),"STALE","Current")))</x:f>
      </x:c>
      <x:c r="K98"/>
      <x:c r="L98"/>
      <x:c r="M98"/>
      <x:c r="N98"/>
      <x:c r="O98" t="str">
        <x:f>IF(B98="","",E98*F98)</x:f>
      </x:c>
    </x:row>
    <x:row r="99" ht="13.5" customHeight="1">
      <x:c r="B99"/>
      <x:c r="C99"/>
      <x:c r="D99"/>
      <x:c r="E99"/>
      <x:c r="F99" t="str">
        <x:f>IF(B99="","",IFERROR(INDEX($R$11:$R$18,MATCH(D99,$Q$11:$Q$18,0)),0))</x:f>
      </x:c>
      <x:c r="G99"/>
      <x:c r="H99"/>
      <x:c r="I99"/>
      <x:c r="J99" t="str">
        <x:f>IF(B99="","",IF(OR(D99="Closed Won",D99="Closed Lost"),"Closed",IF(OR(I99&gt;$S$7,H99&lt;$S$4),"STALE","Current")))</x:f>
      </x:c>
      <x:c r="K99"/>
      <x:c r="L99"/>
      <x:c r="M99"/>
      <x:c r="N99"/>
      <x:c r="O99" t="str">
        <x:f>IF(B99="","",E99*F99)</x:f>
      </x:c>
    </x:row>
    <x:row r="100" ht="13.5" customHeight="1">
      <x:c r="B100"/>
      <x:c r="C100"/>
      <x:c r="D100"/>
      <x:c r="E100"/>
      <x:c r="F100" t="str">
        <x:f>IF(B100="","",IFERROR(INDEX($R$11:$R$18,MATCH(D100,$Q$11:$Q$18,0)),0))</x:f>
      </x:c>
      <x:c r="G100"/>
      <x:c r="H100"/>
      <x:c r="I100"/>
      <x:c r="J100" t="str">
        <x:f>IF(B100="","",IF(OR(D100="Closed Won",D100="Closed Lost"),"Closed",IF(OR(I100&gt;$S$7,H100&lt;$S$4),"STALE","Current")))</x:f>
      </x:c>
      <x:c r="K100"/>
      <x:c r="L100"/>
      <x:c r="M100"/>
      <x:c r="N100"/>
      <x:c r="O100" t="str">
        <x:f>IF(B100="","",E100*F100)</x:f>
      </x:c>
    </x:row>
    <x:row r="101" ht="13.5" customHeight="1">
      <x:c r="B101"/>
      <x:c r="C101"/>
      <x:c r="D101"/>
      <x:c r="E101"/>
      <x:c r="F101" t="str">
        <x:f>IF(B101="","",IFERROR(INDEX($R$11:$R$18,MATCH(D101,$Q$11:$Q$18,0)),0))</x:f>
      </x:c>
      <x:c r="G101"/>
      <x:c r="H101"/>
      <x:c r="I101"/>
      <x:c r="J101" t="str">
        <x:f>IF(B101="","",IF(OR(D101="Closed Won",D101="Closed Lost"),"Closed",IF(OR(I101&gt;$S$7,H101&lt;$S$4),"STALE","Current")))</x:f>
      </x:c>
      <x:c r="K101"/>
      <x:c r="L101"/>
      <x:c r="M101"/>
      <x:c r="N101"/>
      <x:c r="O101" t="str">
        <x:f>IF(B101="","",E101*F101)</x:f>
      </x:c>
    </x:row>
    <x:row r="102" ht="13.5" customHeight="1">
      <x:c r="B102"/>
      <x:c r="C102"/>
      <x:c r="D102"/>
      <x:c r="E102"/>
      <x:c r="F102" t="str">
        <x:f>IF(B102="","",IFERROR(INDEX($R$11:$R$18,MATCH(D102,$Q$11:$Q$18,0)),0))</x:f>
      </x:c>
      <x:c r="G102"/>
      <x:c r="H102"/>
      <x:c r="I102"/>
      <x:c r="J102" t="str">
        <x:f>IF(B102="","",IF(OR(D102="Closed Won",D102="Closed Lost"),"Closed",IF(OR(I102&gt;$S$7,H102&lt;$S$4),"STALE","Current")))</x:f>
      </x:c>
      <x:c r="K102"/>
      <x:c r="L102"/>
      <x:c r="M102"/>
      <x:c r="N102"/>
      <x:c r="O102" t="str">
        <x:f>IF(B102="","",E102*F102)</x:f>
      </x:c>
    </x:row>
    <x:row r="103" ht="13.5" customHeight="1">
      <x:c r="B103"/>
      <x:c r="C103"/>
      <x:c r="D103"/>
      <x:c r="E103"/>
      <x:c r="F103" t="str">
        <x:f>IF(B103="","",IFERROR(INDEX($R$11:$R$18,MATCH(D103,$Q$11:$Q$18,0)),0))</x:f>
      </x:c>
      <x:c r="G103"/>
      <x:c r="H103"/>
      <x:c r="I103"/>
      <x:c r="J103" t="str">
        <x:f>IF(B103="","",IF(OR(D103="Closed Won",D103="Closed Lost"),"Closed",IF(OR(I103&gt;$S$7,H103&lt;$S$4),"STALE","Current")))</x:f>
      </x:c>
      <x:c r="K103"/>
      <x:c r="L103"/>
      <x:c r="M103"/>
      <x:c r="N103"/>
      <x:c r="O103" t="str">
        <x:f>IF(B103="","",E103*F103)</x:f>
      </x:c>
    </x:row>
    <x:row r="104" ht="13.5" customHeight="1">
      <x:c r="B104"/>
      <x:c r="C104"/>
      <x:c r="D104"/>
      <x:c r="E104"/>
      <x:c r="F104" t="str">
        <x:f>IF(B104="","",IFERROR(INDEX($R$11:$R$18,MATCH(D104,$Q$11:$Q$18,0)),0))</x:f>
      </x:c>
      <x:c r="G104"/>
      <x:c r="H104"/>
      <x:c r="I104"/>
      <x:c r="J104" t="str">
        <x:f>IF(B104="","",IF(OR(D104="Closed Won",D104="Closed Lost"),"Closed",IF(OR(I104&gt;$S$7,H104&lt;$S$4),"STALE","Current")))</x:f>
      </x:c>
      <x:c r="K104"/>
      <x:c r="L104"/>
      <x:c r="M104"/>
      <x:c r="N104"/>
      <x:c r="O104" t="str">
        <x:f>IF(B104="","",E104*F104)</x:f>
      </x:c>
    </x:row>
    <x:row r="105" ht="13.5" customHeight="1">
      <x:c r="B105"/>
      <x:c r="C105"/>
      <x:c r="D105"/>
      <x:c r="E105"/>
      <x:c r="F105" t="str">
        <x:f>IF(B105="","",IFERROR(INDEX($R$11:$R$18,MATCH(D105,$Q$11:$Q$18,0)),0))</x:f>
      </x:c>
      <x:c r="G105"/>
      <x:c r="H105"/>
      <x:c r="I105"/>
      <x:c r="J105" t="str">
        <x:f>IF(B105="","",IF(OR(D105="Closed Won",D105="Closed Lost"),"Closed",IF(OR(I105&gt;$S$7,H105&lt;$S$4),"STALE","Current")))</x:f>
      </x:c>
      <x:c r="K105"/>
      <x:c r="L105"/>
      <x:c r="M105"/>
      <x:c r="N105"/>
      <x:c r="O105" t="str">
        <x:f>IF(B105="","",E105*F105)</x:f>
      </x:c>
    </x:row>
    <x:row r="106" ht="13.5" customHeight="1">
      <x:c r="B106"/>
      <x:c r="C106"/>
      <x:c r="D106"/>
      <x:c r="E106"/>
      <x:c r="F106" t="str">
        <x:f>IF(B106="","",IFERROR(INDEX($R$11:$R$18,MATCH(D106,$Q$11:$Q$18,0)),0))</x:f>
      </x:c>
      <x:c r="G106"/>
      <x:c r="H106"/>
      <x:c r="I106"/>
      <x:c r="J106" t="str">
        <x:f>IF(B106="","",IF(OR(D106="Closed Won",D106="Closed Lost"),"Closed",IF(OR(I106&gt;$S$7,H106&lt;$S$4),"STALE","Current")))</x:f>
      </x:c>
      <x:c r="K106"/>
      <x:c r="L106"/>
      <x:c r="M106"/>
      <x:c r="N106"/>
      <x:c r="O106" t="str">
        <x:f>IF(B106="","",E106*F106)</x:f>
      </x:c>
    </x:row>
    <x:row r="107" ht="13.5" customHeight="1">
      <x:c r="B107"/>
      <x:c r="C107"/>
      <x:c r="D107"/>
      <x:c r="E107"/>
      <x:c r="F107" t="str">
        <x:f>IF(B107="","",IFERROR(INDEX($R$11:$R$18,MATCH(D107,$Q$11:$Q$18,0)),0))</x:f>
      </x:c>
      <x:c r="G107"/>
      <x:c r="H107"/>
      <x:c r="I107"/>
      <x:c r="J107" t="str">
        <x:f>IF(B107="","",IF(OR(D107="Closed Won",D107="Closed Lost"),"Closed",IF(OR(I107&gt;$S$7,H107&lt;$S$4),"STALE","Current")))</x:f>
      </x:c>
      <x:c r="K107"/>
      <x:c r="L107"/>
      <x:c r="M107"/>
      <x:c r="N107"/>
      <x:c r="O107" t="str">
        <x:f>IF(B107="","",E107*F107)</x:f>
      </x:c>
    </x:row>
    <x:row r="108" ht="13.5" customHeight="1">
      <x:c r="B108"/>
      <x:c r="C108"/>
      <x:c r="D108"/>
      <x:c r="E108"/>
      <x:c r="F108" t="str">
        <x:f>IF(B108="","",IFERROR(INDEX($R$11:$R$18,MATCH(D108,$Q$11:$Q$18,0)),0))</x:f>
      </x:c>
      <x:c r="G108"/>
      <x:c r="H108"/>
      <x:c r="I108"/>
      <x:c r="J108" t="str">
        <x:f>IF(B108="","",IF(OR(D108="Closed Won",D108="Closed Lost"),"Closed",IF(OR(I108&gt;$S$7,H108&lt;$S$4),"STALE","Current")))</x:f>
      </x:c>
      <x:c r="K108"/>
      <x:c r="L108"/>
      <x:c r="M108"/>
      <x:c r="N108"/>
      <x:c r="O108" t="str">
        <x:f>IF(B108="","",E108*F108)</x:f>
      </x:c>
    </x:row>
    <x:row r="109" ht="13.5" customHeight="1">
      <x:c r="B109"/>
      <x:c r="C109"/>
      <x:c r="D109"/>
      <x:c r="E109"/>
      <x:c r="F109" t="str">
        <x:f>IF(B109="","",IFERROR(INDEX($R$11:$R$18,MATCH(D109,$Q$11:$Q$18,0)),0))</x:f>
      </x:c>
      <x:c r="G109"/>
      <x:c r="H109"/>
      <x:c r="I109"/>
      <x:c r="J109" t="str">
        <x:f>IF(B109="","",IF(OR(D109="Closed Won",D109="Closed Lost"),"Closed",IF(OR(I109&gt;$S$7,H109&lt;$S$4),"STALE","Current")))</x:f>
      </x:c>
      <x:c r="K109"/>
      <x:c r="L109"/>
      <x:c r="M109"/>
      <x:c r="N109"/>
      <x:c r="O109" t="str">
        <x:f>IF(B109="","",E109*F109)</x:f>
      </x:c>
    </x:row>
    <x:row r="110" ht="13.5" customHeight="1">
      <x:c r="B110"/>
      <x:c r="C110"/>
      <x:c r="D110"/>
      <x:c r="E110"/>
      <x:c r="F110" t="str">
        <x:f>IF(B110="","",IFERROR(INDEX($R$11:$R$18,MATCH(D110,$Q$11:$Q$18,0)),0))</x:f>
      </x:c>
      <x:c r="G110"/>
      <x:c r="H110"/>
      <x:c r="I110"/>
      <x:c r="J110" t="str">
        <x:f>IF(B110="","",IF(OR(D110="Closed Won",D110="Closed Lost"),"Closed",IF(OR(I110&gt;$S$7,H110&lt;$S$4),"STALE","Current")))</x:f>
      </x:c>
      <x:c r="K110"/>
      <x:c r="L110"/>
      <x:c r="M110"/>
      <x:c r="N110"/>
      <x:c r="O110" t="str">
        <x:f>IF(B110="","",E110*F110)</x:f>
      </x:c>
    </x:row>
    <x:row r="111" ht="13.5" customHeight="1">
      <x:c r="B111"/>
      <x:c r="C111"/>
      <x:c r="D111"/>
      <x:c r="E111"/>
      <x:c r="F111" t="str">
        <x:f>IF(B111="","",IFERROR(INDEX($R$11:$R$18,MATCH(D111,$Q$11:$Q$18,0)),0))</x:f>
      </x:c>
      <x:c r="G111"/>
      <x:c r="H111"/>
      <x:c r="I111"/>
      <x:c r="J111" t="str">
        <x:f>IF(B111="","",IF(OR(D111="Closed Won",D111="Closed Lost"),"Closed",IF(OR(I111&gt;$S$7,H111&lt;$S$4),"STALE","Current")))</x:f>
      </x:c>
      <x:c r="K111"/>
      <x:c r="L111"/>
      <x:c r="M111"/>
      <x:c r="N111"/>
      <x:c r="O111" t="str">
        <x:f>IF(B111="","",E111*F111)</x:f>
      </x:c>
    </x:row>
    <x:row r="112" ht="13.5" customHeight="1">
      <x:c r="B112"/>
      <x:c r="C112"/>
      <x:c r="D112"/>
      <x:c r="E112"/>
      <x:c r="F112" t="str">
        <x:f>IF(B112="","",IFERROR(INDEX($R$11:$R$18,MATCH(D112,$Q$11:$Q$18,0)),0))</x:f>
      </x:c>
      <x:c r="G112"/>
      <x:c r="H112"/>
      <x:c r="I112"/>
      <x:c r="J112" t="str">
        <x:f>IF(B112="","",IF(OR(D112="Closed Won",D112="Closed Lost"),"Closed",IF(OR(I112&gt;$S$7,H112&lt;$S$4),"STALE","Current")))</x:f>
      </x:c>
      <x:c r="K112"/>
      <x:c r="L112"/>
      <x:c r="M112"/>
      <x:c r="N112"/>
      <x:c r="O112" t="str">
        <x:f>IF(B112="","",E112*F112)</x:f>
      </x:c>
    </x:row>
    <x:row r="113" ht="13.5" customHeight="1">
      <x:c r="B113"/>
      <x:c r="C113"/>
      <x:c r="D113"/>
      <x:c r="E113"/>
      <x:c r="F113" t="str">
        <x:f>IF(B113="","",IFERROR(INDEX($R$11:$R$18,MATCH(D113,$Q$11:$Q$18,0)),0))</x:f>
      </x:c>
      <x:c r="G113"/>
      <x:c r="H113"/>
      <x:c r="I113"/>
      <x:c r="J113" t="str">
        <x:f>IF(B113="","",IF(OR(D113="Closed Won",D113="Closed Lost"),"Closed",IF(OR(I113&gt;$S$7,H113&lt;$S$4),"STALE","Current")))</x:f>
      </x:c>
      <x:c r="K113"/>
      <x:c r="L113"/>
      <x:c r="M113"/>
      <x:c r="N113"/>
      <x:c r="O113" t="str">
        <x:f>IF(B113="","",E113*F113)</x:f>
      </x:c>
    </x:row>
    <x:row r="114" ht="13.5" customHeight="1">
      <x:c r="B114"/>
      <x:c r="C114"/>
      <x:c r="D114"/>
      <x:c r="E114"/>
      <x:c r="F114" t="str">
        <x:f>IF(B114="","",IFERROR(INDEX($R$11:$R$18,MATCH(D114,$Q$11:$Q$18,0)),0))</x:f>
      </x:c>
      <x:c r="G114"/>
      <x:c r="H114"/>
      <x:c r="I114"/>
      <x:c r="J114" t="str">
        <x:f>IF(B114="","",IF(OR(D114="Closed Won",D114="Closed Lost"),"Closed",IF(OR(I114&gt;$S$7,H114&lt;$S$4),"STALE","Current")))</x:f>
      </x:c>
      <x:c r="K114"/>
      <x:c r="L114"/>
      <x:c r="M114"/>
      <x:c r="N114"/>
      <x:c r="O114" t="str">
        <x:f>IF(B114="","",E114*F114)</x:f>
      </x:c>
    </x:row>
    <x:row r="115" ht="13.5" customHeight="1">
      <x:c r="B115"/>
      <x:c r="C115"/>
      <x:c r="D115"/>
      <x:c r="E115"/>
      <x:c r="F115" t="str">
        <x:f>IF(B115="","",IFERROR(INDEX($R$11:$R$18,MATCH(D115,$Q$11:$Q$18,0)),0))</x:f>
      </x:c>
      <x:c r="G115"/>
      <x:c r="H115"/>
      <x:c r="I115"/>
      <x:c r="J115" t="str">
        <x:f>IF(B115="","",IF(OR(D115="Closed Won",D115="Closed Lost"),"Closed",IF(OR(I115&gt;$S$7,H115&lt;$S$4),"STALE","Current")))</x:f>
      </x:c>
      <x:c r="K115"/>
      <x:c r="L115"/>
      <x:c r="M115"/>
      <x:c r="N115"/>
      <x:c r="O115" t="str">
        <x:f>IF(B115="","",E115*F115)</x:f>
      </x:c>
    </x:row>
    <x:row r="116" ht="13.5" customHeight="1"/>
    <x:row r="117" ht="13.5" customHeight="1"/>
    <x:row r="118" ht="13.5" customHeight="1"/>
    <x:row r="119" ht="13.5" customHeight="1"/>
    <x:row r="120" ht="13.5" customHeight="1"/>
    <x:row r="121" ht="13.5" customHeight="1"/>
    <x:row r="122" ht="13.5" customHeight="1"/>
    <x:row r="123" ht="13.5" customHeight="1"/>
    <x:row r="124" ht="13.5" customHeight="1"/>
    <x:row r="125" ht="13.5" customHeight="1"/>
    <x:row r="126" ht="13.5" customHeight="1"/>
    <x:row r="127" ht="13.5" customHeight="1"/>
    <x:row r="128" ht="13.5" customHeight="1"/>
    <x:row r="129" ht="13.5" customHeight="1"/>
    <x:row r="130" ht="13.5" customHeight="1"/>
    <x:row r="131" ht="13.5" customHeight="1"/>
    <x:row r="132" ht="13.5" customHeight="1"/>
    <x:row r="133" ht="13.5" customHeight="1"/>
    <x:row r="134" ht="13.5" customHeight="1"/>
    <x:row r="135" ht="13.5" customHeight="1"/>
    <x:row r="136" ht="13.5" customHeight="1"/>
    <x:row r="137" ht="13.5" customHeight="1"/>
    <x:row r="138" ht="13.5" customHeight="1"/>
    <x:row r="139" ht="13.5" customHeight="1"/>
    <x:row r="140" ht="13.5" customHeight="1"/>
    <x:row r="141" ht="13.5" customHeight="1"/>
    <x:row r="142" ht="13.5" customHeight="1"/>
    <x:row r="143" ht="13.5" customHeight="1"/>
    <x:row r="144" ht="13.5" customHeight="1"/>
    <x:row r="145" ht="13.5" customHeight="1"/>
    <x:row r="146" ht="13.5" customHeight="1"/>
    <x:row r="147" ht="13.5" customHeight="1"/>
    <x:row r="148" ht="13.5" customHeight="1"/>
    <x:row r="149" ht="13.5" customHeight="1"/>
    <x:row r="150" ht="13.5" customHeight="1"/>
    <x:row r="151" ht="13.5" customHeight="1"/>
    <x:row r="152" ht="13.5" customHeight="1"/>
    <x:row r="153" ht="13.5" customHeight="1"/>
    <x:row r="154" ht="13.5" customHeight="1"/>
    <x:row r="155" ht="13.5" customHeight="1"/>
    <x:row r="156" ht="13.5" customHeight="1"/>
    <x:row r="157" ht="13.5" customHeight="1"/>
    <x:row r="158" ht="13.5" customHeight="1"/>
    <x:row r="159" ht="13.5" customHeight="1"/>
    <x:row r="160" ht="13.5" customHeight="1"/>
    <x:row r="161" ht="13.5" customHeight="1"/>
    <x:row r="162" ht="13.5" customHeight="1"/>
    <x:row r="163" ht="13.5" customHeight="1"/>
    <x:row r="164" ht="13.5" customHeight="1"/>
    <x:row r="165" ht="13.5" customHeight="1"/>
    <x:row r="166" ht="13.5" customHeight="1"/>
    <x:row r="167" ht="13.5" customHeight="1"/>
    <x:row r="168" ht="13.5" customHeight="1"/>
    <x:row r="169" ht="13.5" customHeight="1"/>
    <x:row r="170" ht="13.5" customHeight="1"/>
    <x:row r="171" ht="13.5" customHeight="1"/>
    <x:row r="172" ht="13.5" customHeight="1"/>
    <x:row r="173" ht="13.5" customHeight="1"/>
    <x:row r="174" ht="13.5" customHeight="1"/>
    <x:row r="175" ht="13.5" customHeight="1"/>
    <x:row r="176" ht="13.5" customHeight="1"/>
    <x:row r="177" ht="13.5" customHeight="1"/>
    <x:row r="178" ht="13.5" customHeight="1"/>
    <x:row r="179" ht="13.5" customHeight="1"/>
    <x:row r="180" ht="13.5" customHeight="1"/>
    <x:row r="181" ht="13.5" customHeight="1"/>
    <x:row r="182" ht="13.5" customHeight="1"/>
    <x:row r="183" ht="13.5" customHeight="1"/>
    <x:row r="184" ht="13.5" customHeight="1"/>
    <x:row r="185" ht="13.5" customHeight="1"/>
    <x:row r="186" ht="13.5" customHeight="1"/>
    <x:row r="187" ht="13.5" customHeight="1"/>
    <x:row r="188" ht="13.5" customHeight="1"/>
    <x:row r="189" ht="13.5" customHeight="1"/>
    <x:row r="190" ht="13.5" customHeight="1"/>
    <x:row r="191" ht="13.5" customHeight="1"/>
    <x:row r="192" ht="13.5" customHeight="1"/>
    <x:row r="193" ht="13.5" customHeight="1"/>
    <x:row r="194" ht="13.5" customHeight="1"/>
    <x:row r="195" ht="13.5" customHeight="1"/>
    <x:row r="196" ht="13.5" customHeight="1"/>
    <x:row r="197" ht="13.5" customHeight="1"/>
    <x:row r="198" ht="13.5" customHeight="1"/>
    <x:row r="199" ht="13.5" customHeight="1"/>
    <x:row r="200" ht="13.5" customHeight="1"/>
    <x:row r="201" ht="13.5" customHeight="1"/>
    <x:row r="202" ht="13.5" customHeight="1"/>
    <x:row r="203" ht="13.5" customHeight="1"/>
    <x:row r="204" ht="13.5" customHeight="1"/>
    <x:row r="205" ht="13.5" customHeight="1"/>
    <x:row r="206" ht="13.5" customHeight="1"/>
    <x:row r="207" ht="13.5" customHeight="1"/>
    <x:row r="208" ht="13.5" customHeight="1"/>
    <x:row r="209" ht="13.5" customHeight="1"/>
    <x:row r="210" ht="13.5" customHeight="1"/>
    <x:row r="211" ht="13.5" customHeight="1"/>
    <x:row r="212" ht="13.5" customHeight="1"/>
    <x:row r="213" ht="13.5" customHeight="1"/>
    <x:row r="214" ht="13.5" customHeight="1"/>
    <x:row r="215" ht="13.5" customHeight="1"/>
    <x:row r="216" ht="13.5" customHeight="1"/>
    <x:row r="217" ht="13.5" customHeight="1"/>
    <x:row r="218" ht="13.5" customHeight="1"/>
    <x:row r="219" ht="13.5" customHeight="1"/>
    <x:row r="220" ht="13.5" customHeight="1"/>
    <x:row r="221" ht="13.5" customHeight="1"/>
    <x:row r="222" ht="13.5" customHeight="1"/>
    <x:row r="223" ht="13.5" customHeight="1"/>
    <x:row r="224" ht="13.5" customHeight="1"/>
    <x:row r="225" ht="13.5" customHeight="1"/>
    <x:row r="226" ht="13.5" customHeight="1"/>
    <x:row r="227" ht="13.5" customHeight="1"/>
    <x:row r="228" ht="13.5" customHeight="1"/>
    <x:row r="229" ht="13.5" customHeight="1"/>
    <x:row r="230" ht="13.5" customHeight="1"/>
    <x:row r="231" ht="13.5" customHeight="1"/>
    <x:row r="232" ht="13.5" customHeight="1"/>
    <x:row r="233" ht="13.5" customHeight="1"/>
    <x:row r="234" ht="13.5" customHeight="1"/>
    <x:row r="235" ht="13.5" customHeight="1"/>
    <x:row r="236" ht="13.5" customHeight="1"/>
    <x:row r="237" ht="13.5" customHeight="1"/>
    <x:row r="238" ht="13.5" customHeight="1"/>
    <x:row r="239" ht="13.5" customHeight="1"/>
    <x:row r="240" ht="13.5" customHeight="1"/>
    <x:row r="241" ht="13.5" customHeight="1"/>
    <x:row r="242" ht="13.5" customHeight="1"/>
    <x:row r="243" ht="13.5" customHeight="1"/>
    <x:row r="244" ht="13.5" customHeight="1"/>
    <x:row r="245" ht="13.5" customHeight="1"/>
    <x:row r="246" ht="13.5" customHeight="1"/>
    <x:row r="247" ht="13.5" customHeight="1"/>
    <x:row r="248" ht="13.5" customHeight="1"/>
    <x:row r="249" ht="13.5" customHeight="1"/>
    <x:row r="250" ht="13.5" customHeight="1"/>
    <x:row r="251" ht="13.5" customHeight="1"/>
    <x:row r="252" ht="13.5" customHeight="1"/>
    <x:row r="253" ht="13.5" customHeight="1"/>
    <x:row r="254" ht="13.5" customHeight="1"/>
    <x:row r="255" ht="13.5" customHeight="1"/>
    <x:row r="256" ht="13.5" customHeight="1"/>
    <x:row r="257" ht="13.5" customHeight="1"/>
    <x:row r="258" ht="13.5" customHeight="1"/>
    <x:row r="259" ht="13.5" customHeight="1"/>
    <x:row r="260" ht="13.5" customHeight="1"/>
    <x:row r="261" ht="13.5" customHeight="1"/>
    <x:row r="262" ht="13.5" customHeight="1"/>
    <x:row r="263" ht="13.5" customHeight="1"/>
    <x:row r="264" ht="13.5" customHeight="1"/>
    <x:row r="265" ht="13.5" customHeight="1"/>
    <x:row r="266" ht="13.5" customHeight="1"/>
    <x:row r="267" ht="13.5" customHeight="1"/>
    <x:row r="268" ht="13.5" customHeight="1"/>
    <x:row r="269" ht="13.5" customHeight="1"/>
    <x:row r="270" ht="13.5" customHeight="1"/>
    <x:row r="271" ht="13.5" customHeight="1"/>
    <x:row r="272" ht="13.5" customHeight="1"/>
    <x:row r="273" ht="13.5" customHeight="1"/>
    <x:row r="274" ht="13.5" customHeight="1"/>
    <x:row r="275" ht="13.5" customHeight="1"/>
    <x:row r="276" ht="13.5" customHeight="1"/>
    <x:row r="277" ht="13.5" customHeight="1"/>
    <x:row r="278" ht="13.5" customHeight="1"/>
    <x:row r="279" ht="13.5" customHeight="1"/>
    <x:row r="280" ht="13.5" customHeight="1"/>
    <x:row r="281" ht="13.5" customHeight="1"/>
    <x:row r="282" ht="13.5" customHeight="1"/>
    <x:row r="283" ht="13.5" customHeight="1"/>
    <x:row r="284" ht="13.5" customHeight="1"/>
    <x:row r="285" ht="13.5" customHeight="1"/>
    <x:row r="286" ht="13.5" customHeight="1"/>
    <x:row r="287" ht="13.5" customHeight="1"/>
    <x:row r="288" ht="13.5" customHeight="1"/>
    <x:row r="289" ht="13.5" customHeight="1"/>
    <x:row r="290" ht="13.5" customHeight="1"/>
    <x:row r="291" ht="13.5" customHeight="1"/>
    <x:row r="292" ht="13.5" customHeight="1"/>
    <x:row r="293" ht="13.5" customHeight="1"/>
    <x:row r="294" ht="13.5" customHeight="1"/>
    <x:row r="295" ht="13.5" customHeight="1"/>
    <x:row r="296" ht="13.5" customHeight="1"/>
    <x:row r="297" ht="13.5" customHeight="1"/>
    <x:row r="298" ht="13.5" customHeight="1"/>
    <x:row r="299" ht="13.5" customHeight="1"/>
    <x:row r="300" ht="13.5" customHeight="1"/>
    <x:row r="301" ht="13.5" customHeight="1"/>
    <x:row r="302" ht="13.5" customHeight="1"/>
    <x:row r="303" ht="13.5" customHeight="1"/>
    <x:row r="304" ht="13.5" customHeight="1"/>
    <x:row r="305" ht="13.5" customHeight="1"/>
    <x:row r="306" ht="13.5" customHeight="1"/>
    <x:row r="307" ht="13.5" customHeight="1"/>
    <x:row r="308" ht="13.5" customHeight="1"/>
    <x:row r="309" ht="13.5" customHeight="1"/>
    <x:row r="310" ht="13.5" customHeight="1"/>
    <x:row r="311" ht="13.5" customHeight="1"/>
    <x:row r="312" ht="13.5" customHeight="1"/>
    <x:row r="313" ht="13.5" customHeight="1"/>
    <x:row r="314" ht="13.5" customHeight="1"/>
    <x:row r="315" ht="13.5" customHeight="1"/>
    <x:row r="316" ht="13.5" customHeight="1"/>
    <x:row r="317" ht="13.5" customHeight="1"/>
    <x:row r="318" ht="13.5" customHeight="1"/>
    <x:row r="319" ht="13.5" customHeight="1"/>
    <x:row r="320" ht="13.5" customHeight="1"/>
    <x:row r="321" ht="13.5" customHeight="1"/>
    <x:row r="322" ht="13.5" customHeight="1"/>
    <x:row r="323" ht="13.5" customHeight="1"/>
    <x:row r="324" ht="13.5" customHeight="1"/>
    <x:row r="325" ht="13.5" customHeight="1"/>
    <x:row r="326" ht="13.5" customHeight="1"/>
    <x:row r="327" ht="13.5" customHeight="1"/>
    <x:row r="328" ht="13.5" customHeight="1"/>
    <x:row r="329" ht="13.5" customHeight="1"/>
    <x:row r="330" ht="13.5" customHeight="1"/>
    <x:row r="331" ht="13.5" customHeight="1"/>
    <x:row r="332" ht="13.5" customHeight="1"/>
    <x:row r="333" ht="13.5" customHeight="1"/>
    <x:row r="334" ht="13.5" customHeight="1"/>
    <x:row r="335" ht="13.5" customHeight="1"/>
    <x:row r="336" ht="13.5" customHeight="1"/>
    <x:row r="337" ht="13.5" customHeight="1"/>
    <x:row r="338" ht="13.5" customHeight="1"/>
    <x:row r="339" ht="13.5" customHeight="1"/>
    <x:row r="340" ht="13.5" customHeight="1"/>
    <x:row r="341" ht="13.5" customHeight="1"/>
    <x:row r="342" ht="13.5" customHeight="1"/>
    <x:row r="343" ht="13.5" customHeight="1"/>
    <x:row r="344" ht="13.5" customHeight="1"/>
    <x:row r="345" ht="13.5" customHeight="1"/>
    <x:row r="346" ht="13.5" customHeight="1"/>
    <x:row r="347" ht="13.5" customHeight="1"/>
    <x:row r="348" ht="13.5" customHeight="1"/>
    <x:row r="349" ht="13.5" customHeight="1"/>
    <x:row r="350" ht="13.5" customHeight="1"/>
    <x:row r="351" ht="13.5" customHeight="1"/>
    <x:row r="352" ht="13.5" customHeight="1"/>
    <x:row r="353" ht="13.5" customHeight="1"/>
    <x:row r="354" ht="13.5" customHeight="1"/>
    <x:row r="355" ht="13.5" customHeight="1"/>
    <x:row r="356" ht="13.5" customHeight="1"/>
    <x:row r="357" ht="13.5" customHeight="1"/>
    <x:row r="358" ht="13.5" customHeight="1"/>
    <x:row r="359" ht="13.5" customHeight="1"/>
    <x:row r="360" ht="13.5" customHeight="1"/>
    <x:row r="361" ht="13.5" customHeight="1"/>
    <x:row r="362" ht="13.5" customHeight="1"/>
    <x:row r="363" ht="13.5" customHeight="1"/>
    <x:row r="364" ht="13.5" customHeight="1"/>
    <x:row r="365" ht="13.5" customHeight="1"/>
    <x:row r="366" ht="13.5" customHeight="1"/>
    <x:row r="367" ht="13.5" customHeight="1"/>
    <x:row r="368" ht="13.5" customHeight="1"/>
    <x:row r="369" ht="13.5" customHeight="1"/>
    <x:row r="370" ht="13.5" customHeight="1"/>
    <x:row r="371" ht="13.5" customHeight="1"/>
    <x:row r="372" ht="13.5" customHeight="1"/>
    <x:row r="373" ht="13.5" customHeight="1"/>
    <x:row r="374" ht="13.5" customHeight="1"/>
    <x:row r="375" ht="13.5" customHeight="1"/>
    <x:row r="376" ht="13.5" customHeight="1"/>
    <x:row r="377" ht="13.5" customHeight="1"/>
    <x:row r="378" ht="13.5" customHeight="1"/>
    <x:row r="379" ht="13.5" customHeight="1"/>
    <x:row r="380" ht="13.5" customHeight="1"/>
    <x:row r="381" ht="13.5" customHeight="1"/>
    <x:row r="382" ht="13.5" customHeight="1"/>
    <x:row r="383" ht="13.5" customHeight="1"/>
    <x:row r="384" ht="13.5" customHeight="1"/>
    <x:row r="385" ht="13.5" customHeight="1"/>
    <x:row r="386" ht="13.5" customHeight="1"/>
    <x:row r="387" ht="13.5" customHeight="1"/>
    <x:row r="388" ht="13.5" customHeight="1"/>
    <x:row r="389" ht="13.5" customHeight="1"/>
    <x:row r="390" ht="13.5" customHeight="1"/>
    <x:row r="391" ht="13.5" customHeight="1"/>
    <x:row r="392" ht="13.5" customHeight="1"/>
    <x:row r="393" ht="13.5" customHeight="1"/>
    <x:row r="394" ht="13.5" customHeight="1"/>
    <x:row r="395" ht="13.5" customHeight="1"/>
    <x:row r="396" ht="13.5" customHeight="1"/>
    <x:row r="397" ht="13.5" customHeight="1"/>
    <x:row r="398" ht="13.5" customHeight="1"/>
    <x:row r="399" ht="13.5" customHeight="1"/>
    <x:row r="400" ht="13.5" customHeight="1"/>
    <x:row r="401" ht="13.5" customHeight="1"/>
    <x:row r="402" ht="13.5" customHeight="1"/>
    <x:row r="403" ht="13.5" customHeight="1"/>
    <x:row r="404" ht="13.5" customHeight="1"/>
    <x:row r="405" ht="13.5" customHeight="1"/>
    <x:row r="406" ht="13.5" customHeight="1"/>
    <x:row r="407" ht="13.5" customHeight="1"/>
    <x:row r="408" ht="13.5" customHeight="1"/>
    <x:row r="409" ht="13.5" customHeight="1"/>
    <x:row r="410" ht="13.5" customHeight="1"/>
    <x:row r="411" ht="13.5" customHeight="1"/>
    <x:row r="412" ht="13.5" customHeight="1"/>
    <x:row r="413" ht="13.5" customHeight="1"/>
    <x:row r="414" ht="13.5" customHeight="1"/>
    <x:row r="415" ht="13.5" customHeight="1"/>
    <x:row r="416" ht="13.5" customHeight="1"/>
    <x:row r="417" ht="13.5" customHeight="1"/>
    <x:row r="418" ht="13.5" customHeight="1"/>
    <x:row r="419" ht="13.5" customHeight="1"/>
    <x:row r="420" ht="13.5" customHeight="1"/>
    <x:row r="421" ht="13.5" customHeight="1"/>
    <x:row r="422" ht="13.5" customHeight="1"/>
    <x:row r="423" ht="13.5" customHeight="1"/>
    <x:row r="424" ht="13.5" customHeight="1"/>
    <x:row r="425" ht="13.5" customHeight="1"/>
    <x:row r="426" ht="13.5" customHeight="1"/>
    <x:row r="427" ht="13.5" customHeight="1"/>
    <x:row r="428" ht="13.5" customHeight="1"/>
    <x:row r="429" ht="13.5" customHeight="1"/>
    <x:row r="430" ht="13.5" customHeight="1"/>
    <x:row r="431" ht="13.5" customHeight="1"/>
    <x:row r="432" ht="13.5" customHeight="1"/>
    <x:row r="433" ht="13.5" customHeight="1"/>
    <x:row r="434" ht="13.5" customHeight="1"/>
    <x:row r="435" ht="13.5" customHeight="1"/>
    <x:row r="436" ht="13.5" customHeight="1"/>
    <x:row r="437" ht="13.5" customHeight="1"/>
    <x:row r="438" ht="13.5" customHeight="1"/>
    <x:row r="439" ht="13.5" customHeight="1"/>
    <x:row r="440" ht="13.5" customHeight="1"/>
    <x:row r="441" ht="13.5" customHeight="1"/>
    <x:row r="442" ht="13.5" customHeight="1"/>
    <x:row r="443" ht="13.5" customHeight="1"/>
    <x:row r="444" ht="13.5" customHeight="1"/>
    <x:row r="445" ht="13.5" customHeight="1"/>
    <x:row r="446" ht="13.5" customHeight="1"/>
    <x:row r="447" ht="13.5" customHeight="1"/>
    <x:row r="448" ht="13.5" customHeight="1"/>
    <x:row r="449" ht="13.5" customHeight="1"/>
    <x:row r="450" ht="13.5" customHeight="1"/>
    <x:row r="451" ht="13.5" customHeight="1"/>
    <x:row r="452" ht="13.5" customHeight="1"/>
    <x:row r="453" ht="13.5" customHeight="1"/>
    <x:row r="454" ht="13.5" customHeight="1"/>
    <x:row r="455" ht="13.5" customHeight="1"/>
    <x:row r="456" ht="13.5" customHeight="1"/>
    <x:row r="457" ht="13.5" customHeight="1"/>
    <x:row r="458" ht="13.5" customHeight="1"/>
    <x:row r="459" ht="13.5" customHeight="1"/>
    <x:row r="460" ht="13.5" customHeight="1"/>
    <x:row r="461" ht="13.5" customHeight="1"/>
    <x:row r="462" ht="13.5" customHeight="1"/>
    <x:row r="463" ht="13.5" customHeight="1"/>
    <x:row r="464" ht="13.5" customHeight="1"/>
    <x:row r="465" ht="13.5" customHeight="1"/>
    <x:row r="466" ht="13.5" customHeight="1"/>
    <x:row r="467" ht="13.5" customHeight="1"/>
    <x:row r="468" ht="13.5" customHeight="1"/>
    <x:row r="469" ht="13.5" customHeight="1"/>
    <x:row r="470" ht="13.5" customHeight="1"/>
    <x:row r="471" ht="13.5" customHeight="1"/>
    <x:row r="472" ht="13.5" customHeight="1"/>
    <x:row r="473" ht="13.5" customHeight="1"/>
    <x:row r="474" ht="13.5" customHeight="1"/>
    <x:row r="475" ht="13.5" customHeight="1"/>
    <x:row r="476" ht="13.5" customHeight="1"/>
    <x:row r="477" ht="13.5" customHeight="1"/>
    <x:row r="478" ht="13.5" customHeight="1"/>
    <x:row r="479" ht="13.5" customHeight="1"/>
    <x:row r="480" ht="13.5" customHeight="1"/>
    <x:row r="481" ht="13.5" customHeight="1"/>
    <x:row r="482" ht="13.5" customHeight="1"/>
    <x:row r="483" ht="13.5" customHeight="1"/>
    <x:row r="484" ht="13.5" customHeight="1"/>
    <x:row r="485" ht="13.5" customHeight="1"/>
    <x:row r="486" ht="13.5" customHeight="1"/>
    <x:row r="487" ht="13.5" customHeight="1"/>
    <x:row r="488" ht="13.5" customHeight="1"/>
    <x:row r="489" ht="13.5" customHeight="1"/>
    <x:row r="490" ht="13.5" customHeight="1"/>
    <x:row r="491" ht="13.5" customHeight="1"/>
    <x:row r="492" ht="13.5" customHeight="1"/>
    <x:row r="493" ht="13.5" customHeight="1"/>
    <x:row r="494" ht="13.5" customHeight="1"/>
    <x:row r="495" ht="13.5" customHeight="1"/>
    <x:row r="496" ht="13.5" customHeight="1"/>
    <x:row r="497" ht="13.5" customHeight="1"/>
    <x:row r="498" ht="13.5" customHeight="1"/>
    <x:row r="499" ht="13.5" customHeight="1"/>
    <x:row r="500" ht="13.5" customHeight="1"/>
    <x:row r="501" ht="13.5" customHeight="1"/>
    <x:row r="502" ht="13.5" customHeight="1"/>
    <x:row r="503" ht="13.5" customHeight="1"/>
    <x:row r="504" ht="13.5" customHeight="1"/>
    <x:row r="505" ht="13.5" customHeight="1"/>
    <x:row r="506" ht="13.5" customHeight="1"/>
    <x:row r="507" ht="13.5" customHeight="1"/>
    <x:row r="508" ht="13.5" customHeight="1"/>
    <x:row r="509" ht="13.5" customHeight="1"/>
    <x:row r="510" ht="13.5" customHeight="1"/>
    <x:row r="511" ht="13.5" customHeight="1"/>
    <x:row r="512" ht="13.5" customHeight="1"/>
    <x:row r="513" ht="13.5" customHeight="1"/>
    <x:row r="514" ht="13.5" customHeight="1"/>
    <x:row r="515" ht="13.5" customHeight="1"/>
    <x:row r="516" ht="13.5" customHeight="1"/>
    <x:row r="517" ht="13.5" customHeight="1"/>
    <x:row r="518" ht="13.5" customHeight="1"/>
    <x:row r="519" ht="13.5" customHeight="1"/>
    <x:row r="520" ht="13.5" customHeight="1"/>
    <x:row r="521" ht="13.5" customHeight="1"/>
    <x:row r="522" ht="13.5" customHeight="1"/>
    <x:row r="523" ht="13.5" customHeight="1"/>
    <x:row r="524" ht="13.5" customHeight="1"/>
    <x:row r="525" ht="13.5" customHeight="1"/>
    <x:row r="526" ht="13.5" customHeight="1"/>
    <x:row r="527" ht="13.5" customHeight="1"/>
    <x:row r="528" ht="13.5" customHeight="1"/>
    <x:row r="529" ht="13.5" customHeight="1"/>
    <x:row r="530" ht="13.5" customHeight="1"/>
    <x:row r="531" ht="13.5" customHeight="1"/>
    <x:row r="532" ht="13.5" customHeight="1"/>
    <x:row r="533" ht="13.5" customHeight="1"/>
    <x:row r="534" ht="13.5" customHeight="1"/>
    <x:row r="535" ht="13.5" customHeight="1"/>
    <x:row r="536" ht="13.5" customHeight="1"/>
    <x:row r="537" ht="13.5" customHeight="1"/>
    <x:row r="538" ht="13.5" customHeight="1"/>
    <x:row r="539" ht="13.5" customHeight="1"/>
    <x:row r="540" ht="13.5" customHeight="1"/>
    <x:row r="541" ht="13.5" customHeight="1"/>
    <x:row r="542" ht="13.5" customHeight="1"/>
    <x:row r="543" ht="13.5" customHeight="1"/>
    <x:row r="544" ht="13.5" customHeight="1"/>
    <x:row r="545" ht="13.5" customHeight="1"/>
    <x:row r="546" ht="13.5" customHeight="1"/>
    <x:row r="547" ht="13.5" customHeight="1"/>
    <x:row r="548" ht="13.5" customHeight="1"/>
    <x:row r="549" ht="13.5" customHeight="1"/>
    <x:row r="550" ht="13.5" customHeight="1"/>
    <x:row r="551" ht="13.5" customHeight="1"/>
    <x:row r="552" ht="13.5" customHeight="1"/>
    <x:row r="553" ht="13.5" customHeight="1"/>
    <x:row r="554" ht="13.5" customHeight="1"/>
    <x:row r="555" ht="13.5" customHeight="1"/>
    <x:row r="556" ht="13.5" customHeight="1"/>
    <x:row r="557" ht="13.5" customHeight="1"/>
    <x:row r="558" ht="13.5" customHeight="1"/>
    <x:row r="559" ht="13.5" customHeight="1"/>
    <x:row r="560" ht="13.5" customHeight="1"/>
    <x:row r="561" ht="13.5" customHeight="1"/>
    <x:row r="562" ht="13.5" customHeight="1"/>
    <x:row r="563" ht="13.5" customHeight="1"/>
    <x:row r="564" ht="13.5" customHeight="1"/>
    <x:row r="565" ht="13.5" customHeight="1"/>
    <x:row r="566" ht="13.5" customHeight="1"/>
    <x:row r="567" ht="13.5" customHeight="1"/>
    <x:row r="568" ht="13.5" customHeight="1"/>
    <x:row r="569" ht="13.5" customHeight="1"/>
    <x:row r="570" ht="13.5" customHeight="1"/>
    <x:row r="571" ht="13.5" customHeight="1"/>
    <x:row r="572" ht="13.5" customHeight="1"/>
    <x:row r="573" ht="13.5" customHeight="1"/>
    <x:row r="574" ht="13.5" customHeight="1"/>
    <x:row r="575" ht="13.5" customHeight="1"/>
    <x:row r="576" ht="13.5" customHeight="1"/>
    <x:row r="577" ht="13.5" customHeight="1"/>
    <x:row r="578" ht="13.5" customHeight="1"/>
    <x:row r="579" ht="13.5" customHeight="1"/>
    <x:row r="580" ht="13.5" customHeight="1"/>
    <x:row r="581" ht="13.5" customHeight="1"/>
    <x:row r="582" ht="13.5" customHeight="1"/>
    <x:row r="583" ht="13.5" customHeight="1"/>
    <x:row r="584" ht="13.5" customHeight="1"/>
    <x:row r="585" ht="13.5" customHeight="1"/>
    <x:row r="586" ht="13.5" customHeight="1"/>
    <x:row r="587" ht="13.5" customHeight="1"/>
    <x:row r="588" ht="13.5" customHeight="1"/>
    <x:row r="589" ht="13.5" customHeight="1"/>
    <x:row r="590" ht="13.5" customHeight="1"/>
    <x:row r="591" ht="13.5" customHeight="1"/>
    <x:row r="592" ht="13.5" customHeight="1"/>
    <x:row r="593" ht="13.5" customHeight="1"/>
    <x:row r="594" ht="13.5" customHeight="1"/>
    <x:row r="595" ht="13.5" customHeight="1"/>
    <x:row r="596" ht="13.5" customHeight="1"/>
    <x:row r="597" ht="13.5" customHeight="1"/>
    <x:row r="598" ht="13.5" customHeight="1"/>
    <x:row r="599" ht="13.5" customHeight="1"/>
    <x:row r="600" ht="13.5" customHeight="1"/>
    <x:row r="601" ht="13.5" customHeight="1"/>
    <x:row r="602" ht="13.5" customHeight="1"/>
    <x:row r="603" ht="13.5" customHeight="1"/>
    <x:row r="604" ht="13.5" customHeight="1"/>
    <x:row r="605" ht="13.5" customHeight="1"/>
    <x:row r="606" ht="13.5" customHeight="1"/>
    <x:row r="607" ht="13.5" customHeight="1"/>
    <x:row r="608" ht="13.5" customHeight="1"/>
    <x:row r="609" ht="13.5" customHeight="1"/>
    <x:row r="610" ht="13.5" customHeight="1"/>
    <x:row r="611" ht="13.5" customHeight="1"/>
    <x:row r="612" ht="13.5" customHeight="1"/>
    <x:row r="613" ht="13.5" customHeight="1"/>
    <x:row r="614" ht="13.5" customHeight="1"/>
    <x:row r="615" ht="13.5" customHeight="1"/>
    <x:row r="616" ht="13.5" customHeight="1"/>
    <x:row r="617" ht="13.5" customHeight="1"/>
    <x:row r="618" ht="13.5" customHeight="1"/>
    <x:row r="619" ht="13.5" customHeight="1"/>
    <x:row r="620" ht="13.5" customHeight="1"/>
    <x:row r="621" ht="13.5" customHeight="1"/>
    <x:row r="622" ht="13.5" customHeight="1"/>
    <x:row r="623" ht="13.5" customHeight="1"/>
    <x:row r="624" ht="13.5" customHeight="1"/>
    <x:row r="625" ht="13.5" customHeight="1"/>
    <x:row r="626" ht="13.5" customHeight="1"/>
    <x:row r="627" ht="13.5" customHeight="1"/>
    <x:row r="628" ht="13.5" customHeight="1"/>
    <x:row r="629" ht="13.5" customHeight="1"/>
    <x:row r="630" ht="13.5" customHeight="1"/>
    <x:row r="631" ht="13.5" customHeight="1"/>
    <x:row r="632" ht="13.5" customHeight="1"/>
    <x:row r="633" ht="13.5" customHeight="1"/>
    <x:row r="634" ht="13.5" customHeight="1"/>
    <x:row r="635" ht="13.5" customHeight="1"/>
    <x:row r="636" ht="13.5" customHeight="1"/>
    <x:row r="637" ht="13.5" customHeight="1"/>
    <x:row r="638" ht="13.5" customHeight="1"/>
    <x:row r="639" ht="13.5" customHeight="1"/>
    <x:row r="640" ht="13.5" customHeight="1"/>
    <x:row r="641" ht="13.5" customHeight="1"/>
    <x:row r="642" ht="13.5" customHeight="1"/>
    <x:row r="643" ht="13.5" customHeight="1"/>
    <x:row r="644" ht="13.5" customHeight="1"/>
    <x:row r="645" ht="13.5" customHeight="1"/>
    <x:row r="646" ht="13.5" customHeight="1"/>
    <x:row r="647" ht="13.5" customHeight="1"/>
    <x:row r="648" ht="13.5" customHeight="1"/>
    <x:row r="649" ht="13.5" customHeight="1"/>
    <x:row r="650" ht="13.5" customHeight="1"/>
    <x:row r="651" ht="13.5" customHeight="1"/>
    <x:row r="652" ht="13.5" customHeight="1"/>
    <x:row r="653" ht="13.5" customHeight="1"/>
    <x:row r="654" ht="13.5" customHeight="1"/>
    <x:row r="655" ht="13.5" customHeight="1"/>
    <x:row r="656" ht="13.5" customHeight="1"/>
    <x:row r="657" ht="13.5" customHeight="1"/>
    <x:row r="658" ht="13.5" customHeight="1"/>
    <x:row r="659" ht="13.5" customHeight="1"/>
    <x:row r="660" ht="13.5" customHeight="1"/>
    <x:row r="661" ht="13.5" customHeight="1"/>
    <x:row r="662" ht="13.5" customHeight="1"/>
    <x:row r="663" ht="13.5" customHeight="1"/>
    <x:row r="664" ht="13.5" customHeight="1"/>
    <x:row r="665" ht="13.5" customHeight="1"/>
    <x:row r="666" ht="13.5" customHeight="1"/>
    <x:row r="667" ht="13.5" customHeight="1"/>
    <x:row r="668" ht="13.5" customHeight="1"/>
    <x:row r="669" ht="13.5" customHeight="1"/>
    <x:row r="670" ht="13.5" customHeight="1"/>
    <x:row r="671" ht="13.5" customHeight="1"/>
    <x:row r="672" ht="13.5" customHeight="1"/>
    <x:row r="673" ht="13.5" customHeight="1"/>
    <x:row r="674" ht="13.5" customHeight="1"/>
    <x:row r="675" ht="13.5" customHeight="1"/>
    <x:row r="676" ht="13.5" customHeight="1"/>
    <x:row r="677" ht="13.5" customHeight="1"/>
    <x:row r="678" ht="13.5" customHeight="1"/>
    <x:row r="679" ht="13.5" customHeight="1"/>
    <x:row r="680" ht="13.5" customHeight="1"/>
    <x:row r="681" ht="13.5" customHeight="1"/>
    <x:row r="682" ht="13.5" customHeight="1"/>
    <x:row r="683" ht="13.5" customHeight="1"/>
    <x:row r="684" ht="13.5" customHeight="1"/>
    <x:row r="685" ht="13.5" customHeight="1"/>
    <x:row r="686" ht="13.5" customHeight="1"/>
    <x:row r="687" ht="13.5" customHeight="1"/>
    <x:row r="688" ht="13.5" customHeight="1"/>
    <x:row r="689" ht="13.5" customHeight="1"/>
    <x:row r="690" ht="13.5" customHeight="1"/>
    <x:row r="691" ht="13.5" customHeight="1"/>
    <x:row r="692" ht="13.5" customHeight="1"/>
    <x:row r="693" ht="13.5" customHeight="1"/>
    <x:row r="694" ht="13.5" customHeight="1"/>
    <x:row r="695" ht="13.5" customHeight="1"/>
    <x:row r="696" ht="13.5" customHeight="1"/>
    <x:row r="697" ht="13.5" customHeight="1"/>
    <x:row r="698" ht="13.5" customHeight="1"/>
    <x:row r="699" ht="13.5" customHeight="1"/>
    <x:row r="700" ht="13.5" customHeight="1"/>
    <x:row r="701" ht="13.5" customHeight="1"/>
    <x:row r="702" ht="13.5" customHeight="1"/>
    <x:row r="703" ht="13.5" customHeight="1"/>
    <x:row r="704" ht="13.5" customHeight="1"/>
    <x:row r="705" ht="13.5" customHeight="1"/>
    <x:row r="706" ht="13.5" customHeight="1"/>
    <x:row r="707" ht="13.5" customHeight="1"/>
    <x:row r="708" ht="13.5" customHeight="1"/>
    <x:row r="709" ht="13.5" customHeight="1"/>
    <x:row r="710" ht="13.5" customHeight="1"/>
    <x:row r="711" ht="13.5" customHeight="1"/>
    <x:row r="712" ht="13.5" customHeight="1"/>
    <x:row r="713" ht="13.5" customHeight="1"/>
    <x:row r="714" ht="13.5" customHeight="1"/>
    <x:row r="715" ht="13.5" customHeight="1"/>
    <x:row r="716" ht="13.5" customHeight="1"/>
    <x:row r="717" ht="13.5" customHeight="1"/>
    <x:row r="718" ht="13.5" customHeight="1"/>
    <x:row r="719" ht="13.5" customHeight="1"/>
    <x:row r="720" ht="13.5" customHeight="1"/>
    <x:row r="721" ht="13.5" customHeight="1"/>
    <x:row r="722" ht="13.5" customHeight="1"/>
    <x:row r="723" ht="13.5" customHeight="1"/>
    <x:row r="724" ht="13.5" customHeight="1"/>
    <x:row r="725" ht="13.5" customHeight="1"/>
    <x:row r="726" ht="13.5" customHeight="1"/>
    <x:row r="727" ht="13.5" customHeight="1"/>
    <x:row r="728" ht="13.5" customHeight="1"/>
    <x:row r="729" ht="13.5" customHeight="1"/>
    <x:row r="730" ht="13.5" customHeight="1"/>
    <x:row r="731" ht="13.5" customHeight="1"/>
    <x:row r="732" ht="13.5" customHeight="1"/>
    <x:row r="733" ht="13.5" customHeight="1"/>
    <x:row r="734" ht="13.5" customHeight="1"/>
    <x:row r="735" ht="13.5" customHeight="1"/>
    <x:row r="736" ht="13.5" customHeight="1"/>
    <x:row r="737" ht="13.5" customHeight="1"/>
    <x:row r="738" ht="13.5" customHeight="1"/>
    <x:row r="739" ht="13.5" customHeight="1"/>
    <x:row r="740" ht="13.5" customHeight="1"/>
    <x:row r="741" ht="13.5" customHeight="1"/>
    <x:row r="742" ht="13.5" customHeight="1"/>
    <x:row r="743" ht="13.5" customHeight="1"/>
    <x:row r="744" ht="13.5" customHeight="1"/>
    <x:row r="745" ht="13.5" customHeight="1"/>
    <x:row r="746" ht="13.5" customHeight="1"/>
    <x:row r="747" ht="13.5" customHeight="1"/>
    <x:row r="748" ht="13.5" customHeight="1"/>
    <x:row r="749" ht="13.5" customHeight="1"/>
    <x:row r="750" ht="13.5" customHeight="1"/>
    <x:row r="751" ht="13.5" customHeight="1"/>
    <x:row r="752" ht="13.5" customHeight="1"/>
    <x:row r="753" ht="13.5" customHeight="1"/>
    <x:row r="754" ht="13.5" customHeight="1"/>
    <x:row r="755" ht="13.5" customHeight="1"/>
    <x:row r="756" ht="13.5" customHeight="1"/>
    <x:row r="757" ht="13.5" customHeight="1"/>
    <x:row r="758" ht="13.5" customHeight="1"/>
    <x:row r="759" ht="13.5" customHeight="1"/>
    <x:row r="760" ht="13.5" customHeight="1"/>
    <x:row r="761" ht="13.5" customHeight="1"/>
    <x:row r="762" ht="13.5" customHeight="1"/>
    <x:row r="763" ht="13.5" customHeight="1"/>
    <x:row r="764" ht="13.5" customHeight="1"/>
    <x:row r="765" ht="13.5" customHeight="1"/>
    <x:row r="766" ht="13.5" customHeight="1"/>
    <x:row r="767" ht="13.5" customHeight="1"/>
    <x:row r="768" ht="13.5" customHeight="1"/>
    <x:row r="769" ht="13.5" customHeight="1"/>
    <x:row r="770" ht="13.5" customHeight="1"/>
    <x:row r="771" ht="13.5" customHeight="1"/>
    <x:row r="772" ht="13.5" customHeight="1"/>
    <x:row r="773" ht="13.5" customHeight="1"/>
    <x:row r="774" ht="13.5" customHeight="1"/>
    <x:row r="775" ht="13.5" customHeight="1"/>
    <x:row r="776" ht="13.5" customHeight="1"/>
    <x:row r="777" ht="13.5" customHeight="1"/>
    <x:row r="778" ht="13.5" customHeight="1"/>
    <x:row r="779" ht="13.5" customHeight="1"/>
    <x:row r="780" ht="13.5" customHeight="1"/>
    <x:row r="781" ht="13.5" customHeight="1"/>
    <x:row r="782" ht="13.5" customHeight="1"/>
    <x:row r="783" ht="13.5" customHeight="1"/>
    <x:row r="784" ht="13.5" customHeight="1"/>
    <x:row r="785" ht="13.5" customHeight="1"/>
    <x:row r="786" ht="13.5" customHeight="1"/>
    <x:row r="787" ht="13.5" customHeight="1"/>
    <x:row r="788" ht="13.5" customHeight="1"/>
    <x:row r="789" ht="13.5" customHeight="1"/>
    <x:row r="790" ht="13.5" customHeight="1"/>
    <x:row r="791" ht="13.5" customHeight="1"/>
    <x:row r="792" ht="13.5" customHeight="1"/>
    <x:row r="793" ht="13.5" customHeight="1"/>
    <x:row r="794" ht="13.5" customHeight="1"/>
    <x:row r="795" ht="13.5" customHeight="1"/>
    <x:row r="796" ht="13.5" customHeight="1"/>
    <x:row r="797" ht="13.5" customHeight="1"/>
    <x:row r="798" ht="13.5" customHeight="1"/>
    <x:row r="799" ht="13.5" customHeight="1"/>
    <x:row r="800" ht="13.5" customHeight="1"/>
    <x:row r="801" ht="13.5" customHeight="1"/>
    <x:row r="802" ht="13.5" customHeight="1"/>
    <x:row r="803" ht="13.5" customHeight="1"/>
    <x:row r="804" ht="13.5" customHeight="1"/>
    <x:row r="805" ht="13.5" customHeight="1"/>
    <x:row r="806" ht="13.5" customHeight="1"/>
    <x:row r="807" ht="13.5" customHeight="1"/>
    <x:row r="808" ht="13.5" customHeight="1"/>
    <x:row r="809" ht="13.5" customHeight="1"/>
    <x:row r="810" ht="13.5" customHeight="1"/>
    <x:row r="811" ht="13.5" customHeight="1"/>
    <x:row r="812" ht="13.5" customHeight="1"/>
    <x:row r="813" ht="13.5" customHeight="1"/>
    <x:row r="814" ht="13.5" customHeight="1"/>
    <x:row r="815" ht="13.5" customHeight="1"/>
    <x:row r="816" ht="13.5" customHeight="1"/>
    <x:row r="817" ht="13.5" customHeight="1"/>
    <x:row r="818" ht="13.5" customHeight="1"/>
    <x:row r="819" ht="13.5" customHeight="1"/>
    <x:row r="820" ht="13.5" customHeight="1"/>
    <x:row r="821" ht="13.5" customHeight="1"/>
    <x:row r="822" ht="13.5" customHeight="1"/>
    <x:row r="823" ht="13.5" customHeight="1"/>
    <x:row r="824" ht="13.5" customHeight="1"/>
    <x:row r="825" ht="13.5" customHeight="1"/>
    <x:row r="826" ht="13.5" customHeight="1"/>
    <x:row r="827" ht="13.5" customHeight="1"/>
    <x:row r="828" ht="13.5" customHeight="1"/>
    <x:row r="829" ht="13.5" customHeight="1"/>
    <x:row r="830" ht="13.5" customHeight="1"/>
    <x:row r="831" ht="13.5" customHeight="1"/>
    <x:row r="832" ht="13.5" customHeight="1"/>
    <x:row r="833" ht="13.5" customHeight="1"/>
    <x:row r="834" ht="13.5" customHeight="1"/>
    <x:row r="835" ht="13.5" customHeight="1"/>
    <x:row r="836" ht="13.5" customHeight="1"/>
    <x:row r="837" ht="13.5" customHeight="1"/>
    <x:row r="838" ht="13.5" customHeight="1"/>
    <x:row r="839" ht="13.5" customHeight="1"/>
    <x:row r="840" ht="13.5" customHeight="1"/>
    <x:row r="841" ht="13.5" customHeight="1"/>
    <x:row r="842" ht="13.5" customHeight="1"/>
    <x:row r="843" ht="13.5" customHeight="1"/>
    <x:row r="844" ht="13.5" customHeight="1"/>
    <x:row r="845" ht="13.5" customHeight="1"/>
    <x:row r="846" ht="13.5" customHeight="1"/>
    <x:row r="847" ht="13.5" customHeight="1"/>
    <x:row r="848" ht="13.5" customHeight="1"/>
    <x:row r="849" ht="13.5" customHeight="1"/>
    <x:row r="850" ht="13.5" customHeight="1"/>
    <x:row r="851" ht="13.5" customHeight="1"/>
    <x:row r="852" ht="13.5" customHeight="1"/>
    <x:row r="853" ht="13.5" customHeight="1"/>
    <x:row r="854" ht="13.5" customHeight="1"/>
    <x:row r="855" ht="13.5" customHeight="1"/>
    <x:row r="856" ht="13.5" customHeight="1"/>
    <x:row r="857" ht="13.5" customHeight="1"/>
    <x:row r="858" ht="13.5" customHeight="1"/>
    <x:row r="859" ht="13.5" customHeight="1"/>
    <x:row r="860" ht="13.5" customHeight="1"/>
    <x:row r="861" ht="13.5" customHeight="1"/>
    <x:row r="862" ht="13.5" customHeight="1"/>
    <x:row r="863" ht="13.5" customHeight="1"/>
    <x:row r="864" ht="13.5" customHeight="1"/>
    <x:row r="865" ht="13.5" customHeight="1"/>
    <x:row r="866" ht="13.5" customHeight="1"/>
    <x:row r="867" ht="13.5" customHeight="1"/>
    <x:row r="868" ht="13.5" customHeight="1"/>
    <x:row r="869" ht="13.5" customHeight="1"/>
    <x:row r="870" ht="13.5" customHeight="1"/>
    <x:row r="871" ht="13.5" customHeight="1"/>
    <x:row r="872" ht="13.5" customHeight="1"/>
    <x:row r="873" ht="13.5" customHeight="1"/>
    <x:row r="874" ht="13.5" customHeight="1"/>
    <x:row r="875" ht="13.5" customHeight="1"/>
    <x:row r="876" ht="13.5" customHeight="1"/>
    <x:row r="877" ht="13.5" customHeight="1"/>
    <x:row r="878" ht="13.5" customHeight="1"/>
    <x:row r="879" ht="13.5" customHeight="1"/>
    <x:row r="880" ht="13.5" customHeight="1"/>
    <x:row r="881" ht="13.5" customHeight="1"/>
    <x:row r="882" ht="13.5" customHeight="1"/>
    <x:row r="883" ht="13.5" customHeight="1"/>
    <x:row r="884" ht="13.5" customHeight="1"/>
    <x:row r="885" ht="13.5" customHeight="1"/>
    <x:row r="886" ht="13.5" customHeight="1"/>
    <x:row r="887" ht="13.5" customHeight="1"/>
    <x:row r="888" ht="13.5" customHeight="1"/>
    <x:row r="889" ht="13.5" customHeight="1"/>
    <x:row r="890" ht="13.5" customHeight="1"/>
    <x:row r="891" ht="13.5" customHeight="1"/>
    <x:row r="892" ht="13.5" customHeight="1"/>
    <x:row r="893" ht="13.5" customHeight="1"/>
    <x:row r="894" ht="13.5" customHeight="1"/>
    <x:row r="895" ht="13.5" customHeight="1"/>
    <x:row r="896" ht="13.5" customHeight="1"/>
    <x:row r="897" ht="13.5" customHeight="1"/>
    <x:row r="898" ht="13.5" customHeight="1"/>
    <x:row r="899" ht="13.5" customHeight="1"/>
    <x:row r="900" ht="13.5" customHeight="1"/>
    <x:row r="901" ht="13.5" customHeight="1"/>
    <x:row r="902" ht="13.5" customHeight="1"/>
    <x:row r="903" ht="13.5" customHeight="1"/>
    <x:row r="904" ht="13.5" customHeight="1"/>
    <x:row r="905" ht="13.5" customHeight="1"/>
    <x:row r="906" ht="13.5" customHeight="1"/>
    <x:row r="907" ht="13.5" customHeight="1"/>
    <x:row r="908" ht="13.5" customHeight="1"/>
    <x:row r="909" ht="13.5" customHeight="1"/>
    <x:row r="910" ht="13.5" customHeight="1"/>
    <x:row r="911" ht="13.5" customHeight="1"/>
    <x:row r="912" ht="13.5" customHeight="1"/>
    <x:row r="913" ht="13.5" customHeight="1"/>
    <x:row r="914" ht="13.5" customHeight="1"/>
    <x:row r="915" ht="13.5" customHeight="1"/>
    <x:row r="916" ht="13.5" customHeight="1"/>
    <x:row r="917" ht="13.5" customHeight="1"/>
    <x:row r="918" ht="13.5" customHeight="1"/>
    <x:row r="919" ht="13.5" customHeight="1"/>
    <x:row r="920" ht="13.5" customHeight="1"/>
    <x:row r="921" ht="13.5" customHeight="1"/>
    <x:row r="922" ht="13.5" customHeight="1"/>
    <x:row r="923" ht="13.5" customHeight="1"/>
    <x:row r="924" ht="13.5" customHeight="1"/>
    <x:row r="925" ht="13.5" customHeight="1"/>
    <x:row r="926" ht="13.5" customHeight="1"/>
    <x:row r="927" ht="13.5" customHeight="1"/>
    <x:row r="928" ht="13.5" customHeight="1"/>
    <x:row r="929" ht="13.5" customHeight="1"/>
    <x:row r="930" ht="13.5" customHeight="1"/>
    <x:row r="931" ht="13.5" customHeight="1"/>
    <x:row r="932" ht="13.5" customHeight="1"/>
    <x:row r="933" ht="13.5" customHeight="1"/>
    <x:row r="934" ht="13.5" customHeight="1"/>
    <x:row r="935" ht="13.5" customHeight="1"/>
    <x:row r="936" ht="13.5" customHeight="1"/>
    <x:row r="937" ht="13.5" customHeight="1"/>
    <x:row r="938" ht="13.5" customHeight="1"/>
    <x:row r="939" ht="13.5" customHeight="1"/>
    <x:row r="940" ht="13.5" customHeight="1"/>
    <x:row r="941" ht="13.5" customHeight="1"/>
    <x:row r="942" ht="13.5" customHeight="1"/>
    <x:row r="943" ht="13.5" customHeight="1"/>
    <x:row r="944" ht="13.5" customHeight="1"/>
    <x:row r="945" ht="13.5" customHeight="1"/>
    <x:row r="946" ht="13.5" customHeight="1"/>
    <x:row r="947" ht="13.5" customHeight="1"/>
    <x:row r="948" ht="13.5" customHeight="1"/>
    <x:row r="949" ht="13.5" customHeight="1"/>
    <x:row r="950" ht="13.5" customHeight="1"/>
    <x:row r="951" ht="13.5" customHeight="1"/>
    <x:row r="952" ht="13.5" customHeight="1"/>
    <x:row r="953" ht="13.5" customHeight="1"/>
    <x:row r="954" ht="13.5" customHeight="1"/>
    <x:row r="955" ht="13.5" customHeight="1"/>
    <x:row r="956" ht="13.5" customHeight="1"/>
    <x:row r="957" ht="13.5" customHeight="1"/>
    <x:row r="958" ht="13.5" customHeight="1"/>
    <x:row r="959" ht="13.5" customHeight="1"/>
    <x:row r="960" ht="13.5" customHeight="1"/>
    <x:row r="961" ht="13.5" customHeight="1"/>
    <x:row r="962" ht="13.5" customHeight="1"/>
    <x:row r="963" ht="13.5" customHeight="1"/>
    <x:row r="964" ht="13.5" customHeight="1"/>
    <x:row r="965" ht="13.5" customHeight="1"/>
    <x:row r="966" ht="13.5" customHeight="1"/>
    <x:row r="967" ht="13.5" customHeight="1"/>
    <x:row r="968" ht="13.5" customHeight="1"/>
    <x:row r="969" ht="13.5" customHeight="1"/>
    <x:row r="970" ht="13.5" customHeight="1"/>
    <x:row r="971" ht="13.5" customHeight="1"/>
    <x:row r="972" ht="13.5" customHeight="1"/>
    <x:row r="973" ht="13.5" customHeight="1"/>
    <x:row r="974" ht="13.5" customHeight="1"/>
    <x:row r="975" ht="13.5" customHeight="1"/>
    <x:row r="976" ht="13.5" customHeight="1"/>
    <x:row r="977" ht="13.5" customHeight="1"/>
    <x:row r="978" ht="13.5" customHeight="1"/>
    <x:row r="979" ht="13.5" customHeight="1"/>
    <x:row r="980" ht="13.5" customHeight="1"/>
    <x:row r="981" ht="13.5" customHeight="1"/>
    <x:row r="982" ht="13.5" customHeight="1"/>
    <x:row r="983" ht="13.5" customHeight="1"/>
    <x:row r="984" ht="13.5" customHeight="1"/>
    <x:row r="985" ht="13.5" customHeight="1"/>
    <x:row r="986" ht="13.5" customHeight="1"/>
    <x:row r="987" ht="13.5" customHeight="1"/>
    <x:row r="988" ht="13.5" customHeight="1"/>
    <x:row r="989" ht="13.5" customHeight="1"/>
    <x:row r="990" ht="13.5" customHeight="1"/>
    <x:row r="991" ht="13.5" customHeight="1"/>
    <x:row r="992" ht="13.5" customHeight="1"/>
    <x:row r="993" ht="13.5" customHeight="1"/>
    <x:row r="994" ht="13.5" customHeight="1"/>
    <x:row r="995" ht="13.5" customHeight="1"/>
    <x:row r="996" ht="13.5" customHeight="1"/>
    <x:row r="997" ht="13.5" customHeight="1"/>
    <x:row r="998" ht="13.5" customHeight="1"/>
    <x:row r="999" ht="13.5" customHeight="1"/>
  </x:sheetData>
  <x:mergeCells>
    <x:mergeCell ref="Q4:R4"/>
    <x:mergeCell ref="Q5:R5"/>
    <x:mergeCell ref="Q6:R6"/>
    <x:mergeCell ref="Q7:R7"/>
    <x:mergeCell ref="Q20:S20"/>
    <x:mergeCell ref="Q21:R21"/>
    <x:mergeCell ref="Q22:R22"/>
    <x:mergeCell ref="Q23:R23"/>
    <x:mergeCell ref="B2:O2"/>
    <x:mergeCell ref="Q2:S3"/>
    <x:mergeCell ref="B3:O3"/>
    <x:mergeCell ref="B5:D5"/>
    <x:mergeCell ref="E5:G5"/>
    <x:mergeCell ref="H5:J5"/>
    <x:mergeCell ref="K5:M5"/>
    <x:mergeCell ref="B9:D9"/>
    <x:mergeCell ref="B10:D11"/>
    <x:mergeCell ref="E10:G11"/>
    <x:mergeCell ref="H10:J11"/>
    <x:mergeCell ref="K10:M11"/>
    <x:mergeCell ref="B13:O13"/>
    <x:mergeCell ref="B14:O14"/>
    <x:mergeCell ref="B6:D7"/>
    <x:mergeCell ref="E6:G7"/>
    <x:mergeCell ref="H6:J7"/>
    <x:mergeCell ref="K6:M7"/>
    <x:mergeCell ref="E9:G9"/>
    <x:mergeCell ref="H9:J9"/>
    <x:mergeCell ref="K9:M9"/>
  </x:mergeCells>
  <x:conditionalFormatting sqref="D16:D39">
    <x:cfRule type="containsText" dxfId="16" priority="1" operator="containsText" text="Discovery">
      <x:formula>NOT(ISERROR(SEARCH(("Discovery"),(D16))))</x:formula>
    </x:cfRule>
    <x:cfRule type="containsText" dxfId="15" priority="2" operator="containsText" text="Qualification">
      <x:formula>NOT(ISERROR(SEARCH(("Qualification"),(D16))))</x:formula>
    </x:cfRule>
    <x:cfRule type="containsText" dxfId="14" priority="3" operator="containsText" text="Solution Fit">
      <x:formula>NOT(ISERROR(SEARCH(("Solution Fit"),(D16))))</x:formula>
    </x:cfRule>
    <x:cfRule type="containsText" dxfId="13" priority="4" operator="containsText" text="Technical Validation">
      <x:formula>NOT(ISERROR(SEARCH(("Technical Validation"),(D16))))</x:formula>
    </x:cfRule>
    <x:cfRule type="containsText" dxfId="12" priority="5" operator="containsText" text="Proposal">
      <x:formula>NOT(ISERROR(SEARCH(("Proposal"),(D16))))</x:formula>
    </x:cfRule>
    <x:cfRule type="containsText" dxfId="11" priority="6" operator="containsText" text="Negotiation">
      <x:formula>NOT(ISERROR(SEARCH(("Negotiation"),(D16))))</x:formula>
    </x:cfRule>
    <x:cfRule type="containsText" dxfId="10" priority="7" operator="containsText" text="Closed Won">
      <x:formula>NOT(ISERROR(SEARCH(("Closed Won"),(D16))))</x:formula>
    </x:cfRule>
    <x:cfRule type="containsText" dxfId="9" priority="8" operator="containsText" text="Closed Lost">
      <x:formula>NOT(ISERROR(SEARCH(("Closed Lost"),(D16))))</x:formula>
    </x:cfRule>
  </x:conditionalFormatting>
  <x:conditionalFormatting sqref="G16:G39">
    <x:cfRule type="containsText" dxfId="8" priority="9" operator="containsText" text="Commit">
      <x:formula>NOT(ISERROR(SEARCH(("Commit"),(G16))))</x:formula>
    </x:cfRule>
    <x:cfRule type="containsText" dxfId="7" priority="10" operator="containsText" text="Best Case">
      <x:formula>NOT(ISERROR(SEARCH(("Best Case"),(G16))))</x:formula>
    </x:cfRule>
    <x:cfRule type="containsText" dxfId="6" priority="11" operator="containsText" text="Pipeline">
      <x:formula>NOT(ISERROR(SEARCH(("Pipeline"),(G16))))</x:formula>
    </x:cfRule>
  </x:conditionalFormatting>
  <x:conditionalFormatting sqref="J16:J39">
    <x:cfRule type="containsText" dxfId="5" priority="12" operator="containsText" text="STALE">
      <x:formula>NOT(ISERROR(SEARCH(("STALE"),(J16))))</x:formula>
    </x:cfRule>
    <x:cfRule type="containsText" dxfId="4" priority="13" operator="containsText" text="Current">
      <x:formula>NOT(ISERROR(SEARCH(("Current"),(J16))))</x:formula>
    </x:cfRule>
    <x:cfRule type="containsText" dxfId="3" priority="14" operator="containsText" text="Closed">
      <x:formula>NOT(ISERROR(SEARCH(("Closed"),(J16))))</x:formula>
    </x:cfRule>
  </x:conditionalFormatting>
  <x:conditionalFormatting sqref="N16:N39">
    <x:cfRule type="containsText" dxfId="2" priority="15" operator="containsText" text="High">
      <x:formula>NOT(ISERROR(SEARCH(("High"),(N16))))</x:formula>
    </x:cfRule>
    <x:cfRule type="containsText" dxfId="1" priority="16" operator="containsText" text="Medium">
      <x:formula>NOT(ISERROR(SEARCH(("Medium"),(N16))))</x:formula>
    </x:cfRule>
    <x:cfRule type="containsText" dxfId="0" priority="17" operator="containsText" text="Low">
      <x:formula>NOT(ISERROR(SEARCH(("Low"),(N16))))</x:formula>
    </x:cfRule>
  </x:conditionalFormatting>
  <x:conditionalFormatting sqref="D40:D115">
    <x:cfRule type="containsText" dxfId="17" priority="18" operator="containsText" text="Discovery"/>
    <x:cfRule type="containsText" dxfId="18" priority="19" operator="containsText" text="Qualification"/>
    <x:cfRule type="containsText" dxfId="19" priority="20" operator="containsText" text="Solution Fit"/>
    <x:cfRule type="containsText" dxfId="20" priority="21" operator="containsText" text="Technical Validation"/>
    <x:cfRule type="containsText" dxfId="21" priority="22" operator="containsText" text="Proposal"/>
    <x:cfRule type="containsText" dxfId="22" priority="23" operator="containsText" text="Negotiation"/>
    <x:cfRule type="containsText" dxfId="23" priority="24" operator="containsText" text="Closed Won"/>
    <x:cfRule type="containsText" dxfId="24" priority="25" operator="containsText" text="Closed Lost"/>
  </x:conditionalFormatting>
  <x:conditionalFormatting sqref="G40:G115">
    <x:cfRule type="containsText" dxfId="25" priority="26" operator="containsText" text="Commit"/>
    <x:cfRule type="containsText" dxfId="26" priority="27" operator="containsText" text="Best Case"/>
    <x:cfRule type="containsText" dxfId="27" priority="28" operator="containsText" text="Pipeline"/>
  </x:conditionalFormatting>
  <x:conditionalFormatting sqref="J40:J115">
    <x:cfRule type="containsText" dxfId="28" priority="29" operator="containsText" text="STALE"/>
    <x:cfRule type="containsText" dxfId="29" priority="30" operator="containsText" text="Current"/>
    <x:cfRule type="containsText" dxfId="30" priority="31" operator="containsText" text="Closed"/>
  </x:conditionalFormatting>
  <x:conditionalFormatting sqref="N40:N115">
    <x:cfRule type="containsText" dxfId="31" priority="32" operator="containsText" text="High"/>
    <x:cfRule type="containsText" dxfId="32" priority="33" operator="containsText" text="Medium"/>
    <x:cfRule type="containsText" dxfId="33" priority="34" operator="containsText" text="Low"/>
  </x:conditionalFormatting>
  <x:dataValidations count="6">
    <x:dataValidation type="list" allowBlank="1" sqref="G16:G39">
      <x:formula1>"Pipeline,Best Case,Commit,Closed"</x:formula1>
    </x:dataValidation>
    <x:dataValidation type="list" allowBlank="1" sqref="D16:D39">
      <x:formula1>"Discovery,Qualification,Solution Fit,Technical Validation,Proposal,Negotiation,Closed Won,Closed Lost"</x:formula1>
    </x:dataValidation>
    <x:dataValidation type="list" allowBlank="1" sqref="N16:N39">
      <x:formula1>"Low,Medium,High"</x:formula1>
    </x:dataValidation>
    <x:dataValidation type="list" sqref="D40:D115">
      <x:formula1>"Discovery,Qualification,Solution Fit,Technical Validation,Proposal,Negotiation,Closed Won,Closed Lost"</x:formula1>
    </x:dataValidation>
    <x:dataValidation type="list" sqref="G40:G115">
      <x:formula1>"Pipeline,Best Case,Commit,Closed"</x:formula1>
    </x:dataValidation>
    <x:dataValidation type="list" sqref="N40:N115">
      <x:formula1>"Low,Medium,High"</x:formula1>
    </x:dataValidation>
  </x:dataValidations>
  <x:pageMargins left="0.7" right="0.7" top="0.75" bottom="0.75" header="0.3" footer="0.3"/>
</x:worksheet>
</file>